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990" firstSheet="6" activeTab="11"/>
  </bookViews>
  <sheets>
    <sheet name="ZSSPSUM" sheetId="1" r:id="rId1"/>
    <sheet name="ZSSP00" sheetId="2" r:id="rId2"/>
    <sheet name="ZSSP99" sheetId="3" r:id="rId3"/>
    <sheet name="ZSSP97" sheetId="4" r:id="rId4"/>
    <sheet name="ZSSP96" sheetId="5" r:id="rId5"/>
    <sheet name="ZSSP95" sheetId="6" r:id="rId6"/>
    <sheet name="ZSSP94" sheetId="7" r:id="rId7"/>
    <sheet name="ZSSP93" sheetId="8" r:id="rId8"/>
    <sheet name="ZSSP92" sheetId="9" r:id="rId9"/>
    <sheet name="ZSSP91" sheetId="10" r:id="rId10"/>
    <sheet name="ZSSP90" sheetId="11" r:id="rId11"/>
    <sheet name="ZSSP87" sheetId="12" r:id="rId12"/>
    <sheet name="ZSSPfrm" sheetId="13" r:id="rId13"/>
  </sheets>
  <definedNames>
    <definedName name="\a">#REF!</definedName>
    <definedName name="\g">#REF!</definedName>
    <definedName name="\o">#REF!</definedName>
    <definedName name="\p">#REF!</definedName>
    <definedName name="\q">#REF!</definedName>
    <definedName name="\s">#REF!</definedName>
    <definedName name="_Fill" localSheetId="1" hidden="1">'ZSSP00'!$A$4:$A$101</definedName>
    <definedName name="_Fill" localSheetId="11" hidden="1">'ZSSP87'!$A$4:$A$101</definedName>
    <definedName name="_Fill" localSheetId="10" hidden="1">'ZSSP90'!$A$4:$A$101</definedName>
    <definedName name="_Fill" localSheetId="9" hidden="1">'ZSSP91'!$A$4:$A$101</definedName>
    <definedName name="_Fill" localSheetId="8" hidden="1">'ZSSP92'!$A$4:$A$101</definedName>
    <definedName name="_Fill" localSheetId="7" hidden="1">'ZSSP93'!$A$4:$A$101</definedName>
    <definedName name="_Fill" localSheetId="6" hidden="1">'ZSSP94'!$A$4:$A$101</definedName>
    <definedName name="_Fill" localSheetId="5" hidden="1">'ZSSP95'!$A$4:$A$101</definedName>
    <definedName name="_Fill" localSheetId="4" hidden="1">'ZSSP96'!$A$4:$A$101</definedName>
    <definedName name="_Fill" localSheetId="3" hidden="1">'ZSSP97'!$A$4:$A$101</definedName>
    <definedName name="_Fill" localSheetId="2" hidden="1">'ZSSP99'!$A$4:$A$101</definedName>
    <definedName name="_Fill" localSheetId="12" hidden="1">'ZSSPfrm'!$A$4:$A$101</definedName>
    <definedName name="_Fill" localSheetId="0" hidden="1">'ZSSPSUM'!$A$4:$A$101</definedName>
    <definedName name="_Fill" hidden="1">#REF!</definedName>
    <definedName name="_Regression_Int" localSheetId="1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2" hidden="1">1</definedName>
    <definedName name="_Regression_Int" localSheetId="0" hidden="1">1</definedName>
    <definedName name="Print_Area_MI">#REF!</definedName>
    <definedName name="summary" localSheetId="1">'ZSSP00'!$T$1:$AF$22</definedName>
    <definedName name="summary" localSheetId="11">'ZSSP87'!$T$1:$AF$22</definedName>
    <definedName name="summary" localSheetId="10">'ZSSP90'!$T$1:$AF$22</definedName>
    <definedName name="summary" localSheetId="9">'ZSSP91'!$T$1:$AF$22</definedName>
    <definedName name="summary" localSheetId="8">'ZSSP92'!$T$1:$AF$22</definedName>
    <definedName name="summary" localSheetId="7">'ZSSP93'!$T$1:$AF$22</definedName>
    <definedName name="summary" localSheetId="6">'ZSSP94'!$T$1:$AF$22</definedName>
    <definedName name="summary" localSheetId="5">'ZSSP95'!$T$1:$AF$22</definedName>
    <definedName name="summary" localSheetId="4">'ZSSP96'!$T$1:$AF$22</definedName>
    <definedName name="summary" localSheetId="3">'ZSSP97'!$T$1:$AF$22</definedName>
    <definedName name="summary" localSheetId="2">'ZSSP99'!$T$1:$AF$22</definedName>
    <definedName name="summary" localSheetId="12">'ZSSPfrm'!$T$1:$AF$22</definedName>
    <definedName name="summary" localSheetId="0">'ZSSPSUM'!$T$1:$AF$22</definedName>
    <definedName name="summary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<sst xmlns="http://schemas.openxmlformats.org/spreadsheetml/2006/main" count="930" uniqueCount="67">
  <si>
    <t>SUMMARY:</t>
  </si>
  <si>
    <t>Date</t>
  </si>
  <si>
    <t>#3</t>
  </si>
  <si>
    <t>#5</t>
  </si>
  <si>
    <t xml:space="preserve">  #3*</t>
  </si>
  <si>
    <t xml:space="preserve"> #3*</t>
  </si>
  <si>
    <t xml:space="preserve">   #3*</t>
  </si>
  <si>
    <t xml:space="preserve"> Sum</t>
  </si>
  <si>
    <t>Total caught</t>
  </si>
  <si>
    <t xml:space="preserve">   Week</t>
  </si>
  <si>
    <t xml:space="preserve"> Trap #3</t>
  </si>
  <si>
    <t xml:space="preserve"> Total</t>
  </si>
  <si>
    <t xml:space="preserve">  %</t>
  </si>
  <si>
    <t>sw</t>
  </si>
  <si>
    <t>se</t>
  </si>
  <si>
    <t>nw</t>
  </si>
  <si>
    <t>ne</t>
  </si>
  <si>
    <t>NET</t>
  </si>
  <si>
    <t>CUM</t>
  </si>
  <si>
    <t xml:space="preserve"> CUM</t>
  </si>
  <si>
    <t xml:space="preserve">  NET</t>
  </si>
  <si>
    <t xml:space="preserve"> %CUM</t>
  </si>
  <si>
    <t xml:space="preserve">  S</t>
  </si>
  <si>
    <t xml:space="preserve">  N</t>
  </si>
  <si>
    <t>Total net northward</t>
  </si>
  <si>
    <t xml:space="preserve"> (center)</t>
  </si>
  <si>
    <t>(adjusted)</t>
  </si>
  <si>
    <t xml:space="preserve"> catch</t>
  </si>
  <si>
    <t>8Mar</t>
  </si>
  <si>
    <t>Sum southward #3+#5</t>
  </si>
  <si>
    <t>15Mar</t>
  </si>
  <si>
    <t>Sum northward #3+#5</t>
  </si>
  <si>
    <t>22Mar</t>
  </si>
  <si>
    <t>% northward #3+#5</t>
  </si>
  <si>
    <t>29Mar</t>
  </si>
  <si>
    <t>05Apr</t>
  </si>
  <si>
    <t>% east ((se/(se+sw))*100)</t>
  </si>
  <si>
    <t>12Apr</t>
  </si>
  <si>
    <t>19Apr</t>
  </si>
  <si>
    <t>26Apr</t>
  </si>
  <si>
    <t>#3 + #5</t>
  </si>
  <si>
    <t>03May</t>
  </si>
  <si>
    <t>10May</t>
  </si>
  <si>
    <t>17May</t>
  </si>
  <si>
    <t>24May</t>
  </si>
  <si>
    <t>31May</t>
  </si>
  <si>
    <t>SUM</t>
  </si>
  <si>
    <t>Spring 19</t>
  </si>
  <si>
    <t>Zebra Swallowtail</t>
  </si>
  <si>
    <t>Spring 2000</t>
  </si>
  <si>
    <t>Spring 1999</t>
  </si>
  <si>
    <t>Spring 1997</t>
  </si>
  <si>
    <t>Spring 1996</t>
  </si>
  <si>
    <t>Spring 1995</t>
  </si>
  <si>
    <t>Spring 1994</t>
  </si>
  <si>
    <t>Spring 1993</t>
  </si>
  <si>
    <t>Spring 1992</t>
  </si>
  <si>
    <t>Spring 1991</t>
  </si>
  <si>
    <t>Spring 1990</t>
  </si>
  <si>
    <t>Spring 1987</t>
  </si>
  <si>
    <t>1st 6 wks</t>
  </si>
  <si>
    <t>last 7 wks</t>
  </si>
  <si>
    <t>trapped</t>
  </si>
  <si>
    <t>migration (%)</t>
  </si>
  <si>
    <t>No. N</t>
  </si>
  <si>
    <t>No. S</t>
  </si>
  <si>
    <t>% northward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</si>
</sst>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.0_)"/>
    <numFmt numFmtId="167" formatCode="0_)"/>
    <numFmt numFmtId="168" formatCode="0.00_)"/>
    <numFmt numFmtId="169" formatCode="dd\-mmm_)"/>
    <numFmt numFmtId="170" formatCode="0.0"/>
  </numFmts>
  <fonts count="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Courier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9" fontId="4" fillId="0" borderId="0" applyFont="0" applyFill="0" applyBorder="0" applyAlignment="0" applyProtection="0"/>
  </cellStyleXfs>
  <cellXfs count="22">
    <xf numFmtId="164" fontId="0" fillId="0" borderId="0" xfId="0" applyAlignment="1">
      <alignment/>
    </xf>
    <xf numFmtId="164" fontId="5" fillId="0" borderId="0" xfId="19">
      <alignment/>
      <protection/>
    </xf>
    <xf numFmtId="164" fontId="5" fillId="0" borderId="0" xfId="19" applyAlignment="1" applyProtection="1">
      <alignment horizontal="left"/>
      <protection/>
    </xf>
    <xf numFmtId="164" fontId="5" fillId="0" borderId="0" xfId="19" applyProtection="1">
      <alignment/>
      <protection/>
    </xf>
    <xf numFmtId="164" fontId="4" fillId="0" borderId="0" xfId="22" applyFont="1">
      <alignment/>
      <protection/>
    </xf>
    <xf numFmtId="164" fontId="1" fillId="0" borderId="0" xfId="22" applyFont="1" applyAlignment="1" applyProtection="1">
      <alignment horizontal="left"/>
      <protection/>
    </xf>
    <xf numFmtId="164" fontId="1" fillId="0" borderId="0" xfId="22" applyFont="1">
      <alignment/>
      <protection/>
    </xf>
    <xf numFmtId="164" fontId="1" fillId="0" borderId="0" xfId="22" applyFont="1" applyProtection="1">
      <alignment/>
      <protection/>
    </xf>
    <xf numFmtId="164" fontId="5" fillId="0" borderId="0" xfId="22">
      <alignment/>
      <protection/>
    </xf>
    <xf numFmtId="166" fontId="4" fillId="0" borderId="0" xfId="22" applyNumberFormat="1" applyFont="1" applyProtection="1">
      <alignment/>
      <protection/>
    </xf>
    <xf numFmtId="164" fontId="4" fillId="0" borderId="0" xfId="22" applyFont="1" applyAlignment="1" applyProtection="1">
      <alignment horizontal="center"/>
      <protection/>
    </xf>
    <xf numFmtId="164" fontId="4" fillId="0" borderId="0" xfId="22" applyFont="1" applyAlignment="1" applyProtection="1">
      <alignment horizontal="right"/>
      <protection/>
    </xf>
    <xf numFmtId="164" fontId="4" fillId="0" borderId="0" xfId="22" applyFont="1" applyAlignment="1" applyProtection="1">
      <alignment horizontal="left"/>
      <protection/>
    </xf>
    <xf numFmtId="164" fontId="4" fillId="0" borderId="0" xfId="22" applyFont="1" applyProtection="1">
      <alignment/>
      <protection/>
    </xf>
    <xf numFmtId="165" fontId="4" fillId="0" borderId="0" xfId="22" applyNumberFormat="1" applyFont="1" applyProtection="1">
      <alignment/>
      <protection/>
    </xf>
    <xf numFmtId="167" fontId="4" fillId="0" borderId="0" xfId="22" applyNumberFormat="1" applyFont="1" applyProtection="1">
      <alignment/>
      <protection/>
    </xf>
    <xf numFmtId="164" fontId="5" fillId="0" borderId="0" xfId="22" applyProtection="1">
      <alignment/>
      <protection/>
    </xf>
    <xf numFmtId="16" fontId="4" fillId="0" borderId="0" xfId="22" applyNumberFormat="1" applyFont="1" applyProtection="1">
      <alignment/>
      <protection/>
    </xf>
    <xf numFmtId="164" fontId="4" fillId="0" borderId="0" xfId="22" applyFont="1" quotePrefix="1">
      <alignment/>
      <protection/>
    </xf>
    <xf numFmtId="164" fontId="4" fillId="0" borderId="0" xfId="22" applyFont="1" applyAlignment="1" quotePrefix="1">
      <alignment horizontal="left"/>
      <protection/>
    </xf>
    <xf numFmtId="164" fontId="4" fillId="0" borderId="0" xfId="22" applyFont="1" applyAlignment="1" applyProtection="1" quotePrefix="1">
      <alignment horizontal="left"/>
      <protection/>
    </xf>
    <xf numFmtId="170" fontId="4" fillId="0" borderId="0" xfId="22" applyNumberFormat="1" applyFo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BESPR89" xfId="19"/>
    <cellStyle name="Normal_BESPR91" xfId="20"/>
    <cellStyle name="Normal_BESPR92" xfId="21"/>
    <cellStyle name="Normal_GFFLfrm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4875"/>
          <c:w val="0.8995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ZSSPSUM!$W$4:$W$16</c:f>
              <c:strCache/>
            </c:strRef>
          </c:cat>
          <c:val>
            <c:numRef>
              <c:f>ZSSPSUM!$AA$4:$AA$16</c:f>
              <c:numCache>
                <c:ptCount val="13"/>
                <c:pt idx="0">
                  <c:v>10.294117647058826</c:v>
                </c:pt>
                <c:pt idx="4">
                  <c:v>11.764705882352944</c:v>
                </c:pt>
                <c:pt idx="5">
                  <c:v>1.470588235294117</c:v>
                </c:pt>
                <c:pt idx="6">
                  <c:v>20.588235294117652</c:v>
                </c:pt>
                <c:pt idx="7">
                  <c:v>7.352941176470588</c:v>
                </c:pt>
                <c:pt idx="8">
                  <c:v>23.529411764705888</c:v>
                </c:pt>
                <c:pt idx="9">
                  <c:v>2.9411764705882355</c:v>
                </c:pt>
                <c:pt idx="10">
                  <c:v>19.117647058823536</c:v>
                </c:pt>
                <c:pt idx="11">
                  <c:v>7.35294117647059</c:v>
                </c:pt>
                <c:pt idx="12">
                  <c:v>5.882352941176472</c:v>
                </c:pt>
              </c:numCache>
            </c:numRef>
          </c:val>
        </c:ser>
        <c:gapWidth val="0"/>
        <c:axId val="9570470"/>
        <c:axId val="19025367"/>
      </c:barChart>
      <c:catAx>
        <c:axId val="9570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025367"/>
        <c:crosses val="autoZero"/>
        <c:auto val="0"/>
        <c:lblOffset val="100"/>
        <c:noMultiLvlLbl val="0"/>
      </c:catAx>
      <c:valAx>
        <c:axId val="19025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N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95704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ZSSP96!$X$4:$X$16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ZSSP96!$AA$4:$AA$16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6732768"/>
        <c:axId val="40832865"/>
      </c:barChart>
      <c:catAx>
        <c:axId val="56732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832865"/>
        <c:crosses val="autoZero"/>
        <c:auto val="0"/>
        <c:lblOffset val="100"/>
        <c:noMultiLvlLbl val="0"/>
      </c:catAx>
      <c:valAx>
        <c:axId val="408328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732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ZSSP96!$X$4:$X$16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ZSSP96!$AC$4:$AC$16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1951466"/>
        <c:axId val="19127739"/>
      </c:barChart>
      <c:catAx>
        <c:axId val="319514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127739"/>
        <c:crosses val="autoZero"/>
        <c:auto val="0"/>
        <c:lblOffset val="100"/>
        <c:noMultiLvlLbl val="0"/>
      </c:catAx>
      <c:valAx>
        <c:axId val="19127739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31951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ZSSP95!$X$4:$X$16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ZSSP95!$AA$4:$AA$16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7931924"/>
        <c:axId val="5842997"/>
      </c:barChart>
      <c:catAx>
        <c:axId val="379319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42997"/>
        <c:crosses val="autoZero"/>
        <c:auto val="0"/>
        <c:lblOffset val="100"/>
        <c:noMultiLvlLbl val="0"/>
      </c:catAx>
      <c:valAx>
        <c:axId val="58429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9319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ZSSP95!$X$4:$X$16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ZSSP95!$AC$4:$AC$16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2586974"/>
        <c:axId val="3520719"/>
      </c:barChart>
      <c:catAx>
        <c:axId val="52586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20719"/>
        <c:crosses val="autoZero"/>
        <c:auto val="0"/>
        <c:lblOffset val="100"/>
        <c:noMultiLvlLbl val="0"/>
      </c:catAx>
      <c:valAx>
        <c:axId val="3520719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52586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ZSSP94!$X$4:$X$16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ZSSP94!$AA$4:$AA$16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1686472"/>
        <c:axId val="16742793"/>
      </c:barChart>
      <c:catAx>
        <c:axId val="31686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742793"/>
        <c:crosses val="autoZero"/>
        <c:auto val="0"/>
        <c:lblOffset val="100"/>
        <c:noMultiLvlLbl val="0"/>
      </c:catAx>
      <c:valAx>
        <c:axId val="167427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686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ZSSP94!$X$4:$X$16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ZSSP94!$AC$4:$AC$16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6467410"/>
        <c:axId val="13988963"/>
      </c:barChart>
      <c:catAx>
        <c:axId val="164674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988963"/>
        <c:crosses val="autoZero"/>
        <c:auto val="0"/>
        <c:lblOffset val="100"/>
        <c:noMultiLvlLbl val="0"/>
      </c:catAx>
      <c:valAx>
        <c:axId val="13988963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164674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ZSSP93!$X$4:$X$16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ZSSP93!$AA$4:$AA$16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8791804"/>
        <c:axId val="59364189"/>
      </c:barChart>
      <c:catAx>
        <c:axId val="587918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364189"/>
        <c:crosses val="autoZero"/>
        <c:auto val="0"/>
        <c:lblOffset val="100"/>
        <c:noMultiLvlLbl val="0"/>
      </c:catAx>
      <c:valAx>
        <c:axId val="593641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791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ZSSP93!$X$4:$X$16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ZSSP93!$AC$4:$AC$16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4515654"/>
        <c:axId val="43769975"/>
      </c:barChart>
      <c:catAx>
        <c:axId val="645156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769975"/>
        <c:crosses val="autoZero"/>
        <c:auto val="0"/>
        <c:lblOffset val="100"/>
        <c:noMultiLvlLbl val="0"/>
      </c:catAx>
      <c:valAx>
        <c:axId val="43769975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64515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ZSSP92!$X$4:$X$16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ZSSP92!$AA$4:$AA$16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8385456"/>
        <c:axId val="55707057"/>
      </c:barChart>
      <c:catAx>
        <c:axId val="583854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707057"/>
        <c:crosses val="autoZero"/>
        <c:auto val="0"/>
        <c:lblOffset val="100"/>
        <c:noMultiLvlLbl val="0"/>
      </c:catAx>
      <c:valAx>
        <c:axId val="557070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3854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ZSSP92!$X$4:$X$16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ZSSP92!$AC$4:$AC$16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1601466"/>
        <c:axId val="15977739"/>
      </c:barChart>
      <c:catAx>
        <c:axId val="316014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977739"/>
        <c:crosses val="autoZero"/>
        <c:auto val="0"/>
        <c:lblOffset val="100"/>
        <c:noMultiLvlLbl val="0"/>
      </c:catAx>
      <c:valAx>
        <c:axId val="15977739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31601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"/>
          <c:w val="0.8985"/>
          <c:h val="0.792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ZSSPSUM!$X$4:$X$16</c:f>
              <c:strCache/>
            </c:strRef>
          </c:cat>
          <c:val>
            <c:numRef>
              <c:f>ZSSPSUM!$AC$4:$AC$16</c:f>
              <c:numCache>
                <c:ptCount val="13"/>
                <c:pt idx="0">
                  <c:v>64</c:v>
                </c:pt>
                <c:pt idx="1">
                  <c:v>46.93877551020408</c:v>
                </c:pt>
                <c:pt idx="2">
                  <c:v>48.888888888888886</c:v>
                </c:pt>
                <c:pt idx="3">
                  <c:v>47.16981132075472</c:v>
                </c:pt>
                <c:pt idx="4">
                  <c:v>61.111111111111114</c:v>
                </c:pt>
                <c:pt idx="5">
                  <c:v>51.61290322580645</c:v>
                </c:pt>
                <c:pt idx="6">
                  <c:v>79.16666666666667</c:v>
                </c:pt>
                <c:pt idx="7">
                  <c:v>57.57575757575758</c:v>
                </c:pt>
                <c:pt idx="8">
                  <c:v>71.05263157894737</c:v>
                </c:pt>
                <c:pt idx="9">
                  <c:v>62.5</c:v>
                </c:pt>
                <c:pt idx="10">
                  <c:v>78.26086956521739</c:v>
                </c:pt>
                <c:pt idx="11">
                  <c:v>72.72727272727273</c:v>
                </c:pt>
                <c:pt idx="12">
                  <c:v>66.66666666666667</c:v>
                </c:pt>
              </c:numCache>
            </c:numRef>
          </c:val>
        </c:ser>
        <c:gapWidth val="0"/>
        <c:axId val="37010576"/>
        <c:axId val="64659729"/>
      </c:barChart>
      <c:catAx>
        <c:axId val="370105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659729"/>
        <c:crosses val="autoZero"/>
        <c:auto val="0"/>
        <c:lblOffset val="100"/>
        <c:noMultiLvlLbl val="0"/>
      </c:catAx>
      <c:valAx>
        <c:axId val="64659729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370105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ZSSP91!$X$4:$X$16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ZSSP91!$AA$4:$AA$16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9581924"/>
        <c:axId val="19128453"/>
      </c:barChart>
      <c:catAx>
        <c:axId val="95819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128453"/>
        <c:crosses val="autoZero"/>
        <c:auto val="0"/>
        <c:lblOffset val="100"/>
        <c:noMultiLvlLbl val="0"/>
      </c:catAx>
      <c:valAx>
        <c:axId val="191284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5819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ZSSP91!$X$4:$X$16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ZSSP91!$AC$4:$AC$16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7938350"/>
        <c:axId val="5900831"/>
      </c:barChart>
      <c:catAx>
        <c:axId val="379383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00831"/>
        <c:crosses val="autoZero"/>
        <c:auto val="0"/>
        <c:lblOffset val="100"/>
        <c:noMultiLvlLbl val="0"/>
      </c:catAx>
      <c:valAx>
        <c:axId val="5900831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379383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ZSSP90!$X$4:$X$16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ZSSP90!$AA$4:$AA$16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3107480"/>
        <c:axId val="8205273"/>
      </c:barChart>
      <c:catAx>
        <c:axId val="531074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205273"/>
        <c:crosses val="autoZero"/>
        <c:auto val="0"/>
        <c:lblOffset val="100"/>
        <c:noMultiLvlLbl val="0"/>
      </c:catAx>
      <c:valAx>
        <c:axId val="82052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107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ZSSP90!$X$4:$X$16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ZSSP90!$AC$4:$AC$16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738594"/>
        <c:axId val="60647347"/>
      </c:barChart>
      <c:catAx>
        <c:axId val="67385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647347"/>
        <c:crosses val="autoZero"/>
        <c:auto val="0"/>
        <c:lblOffset val="100"/>
        <c:noMultiLvlLbl val="0"/>
      </c:catAx>
      <c:valAx>
        <c:axId val="60647347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67385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ZSSP87!$X$4:$X$16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ZSSP87!$AA$4:$AA$16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8955212"/>
        <c:axId val="13488045"/>
      </c:barChart>
      <c:catAx>
        <c:axId val="89552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488045"/>
        <c:crosses val="autoZero"/>
        <c:auto val="0"/>
        <c:lblOffset val="100"/>
        <c:noMultiLvlLbl val="0"/>
      </c:catAx>
      <c:valAx>
        <c:axId val="134880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955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ZSSP87!$X$4:$X$16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ZSSP87!$AC$4:$AC$16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4283542"/>
        <c:axId val="18789831"/>
      </c:barChart>
      <c:catAx>
        <c:axId val="542835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789831"/>
        <c:crosses val="autoZero"/>
        <c:auto val="0"/>
        <c:lblOffset val="100"/>
        <c:noMultiLvlLbl val="0"/>
      </c:catAx>
      <c:valAx>
        <c:axId val="18789831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54283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ZSSPfrm!$X$4:$X$16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ZSSPfrm!$AA$4:$AA$16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4890752"/>
        <c:axId val="45581313"/>
      </c:barChart>
      <c:catAx>
        <c:axId val="348907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581313"/>
        <c:crosses val="autoZero"/>
        <c:auto val="0"/>
        <c:lblOffset val="100"/>
        <c:noMultiLvlLbl val="0"/>
      </c:catAx>
      <c:valAx>
        <c:axId val="45581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890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ZSSPfrm!$X$4:$X$16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ZSSPfrm!$AC$4:$AC$16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7578634"/>
        <c:axId val="1098843"/>
      </c:barChart>
      <c:catAx>
        <c:axId val="7578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98843"/>
        <c:crosses val="autoZero"/>
        <c:auto val="0"/>
        <c:lblOffset val="100"/>
        <c:noMultiLvlLbl val="0"/>
      </c:catAx>
      <c:valAx>
        <c:axId val="109884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578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ZSSPSUM!$X$4:$X$16</c:f>
              <c:strCache/>
            </c:strRef>
          </c:cat>
          <c:val>
            <c:numRef>
              <c:f>ZSSPSUM!$AB$4:$AB$16</c:f>
              <c:numCache>
                <c:ptCount val="13"/>
                <c:pt idx="0">
                  <c:v>25</c:v>
                </c:pt>
                <c:pt idx="1">
                  <c:v>49</c:v>
                </c:pt>
                <c:pt idx="2">
                  <c:v>45</c:v>
                </c:pt>
                <c:pt idx="3">
                  <c:v>53</c:v>
                </c:pt>
                <c:pt idx="4">
                  <c:v>36</c:v>
                </c:pt>
                <c:pt idx="5">
                  <c:v>31</c:v>
                </c:pt>
                <c:pt idx="6">
                  <c:v>24</c:v>
                </c:pt>
                <c:pt idx="7">
                  <c:v>33</c:v>
                </c:pt>
                <c:pt idx="8">
                  <c:v>38</c:v>
                </c:pt>
                <c:pt idx="9">
                  <c:v>8</c:v>
                </c:pt>
                <c:pt idx="10">
                  <c:v>23</c:v>
                </c:pt>
                <c:pt idx="11">
                  <c:v>11</c:v>
                </c:pt>
                <c:pt idx="12">
                  <c:v>12</c:v>
                </c:pt>
              </c:numCache>
            </c:numRef>
          </c:val>
        </c:ser>
        <c:gapWidth val="0"/>
        <c:axId val="45066650"/>
        <c:axId val="2946667"/>
      </c:barChart>
      <c:catAx>
        <c:axId val="45066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6667"/>
        <c:crosses val="autoZero"/>
        <c:auto val="1"/>
        <c:lblOffset val="100"/>
        <c:noMultiLvlLbl val="0"/>
      </c:catAx>
      <c:valAx>
        <c:axId val="2946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Total trapped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0666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ZSSP00!$X$4:$X$16</c:f>
              <c:strCache/>
            </c:strRef>
          </c:cat>
          <c:val>
            <c:numRef>
              <c:f>ZSSP00!$AA$4:$AA$16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6520004"/>
        <c:axId val="37353445"/>
      </c:barChart>
      <c:catAx>
        <c:axId val="26520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353445"/>
        <c:crosses val="autoZero"/>
        <c:auto val="0"/>
        <c:lblOffset val="100"/>
        <c:noMultiLvlLbl val="0"/>
      </c:catAx>
      <c:valAx>
        <c:axId val="373534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520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ZSSP00!$X$4:$X$16</c:f>
              <c:strCache/>
            </c:strRef>
          </c:cat>
          <c:val>
            <c:numRef>
              <c:f>ZSSP00!$AC$4:$AC$16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36686"/>
        <c:axId val="5730175"/>
      </c:barChart>
      <c:catAx>
        <c:axId val="6366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30175"/>
        <c:crosses val="autoZero"/>
        <c:auto val="0"/>
        <c:lblOffset val="100"/>
        <c:noMultiLvlLbl val="0"/>
      </c:catAx>
      <c:valAx>
        <c:axId val="5730175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636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ZSSP99!$X$4:$X$16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ZSSP99!$AA$4:$AA$16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1571576"/>
        <c:axId val="61491001"/>
      </c:barChart>
      <c:catAx>
        <c:axId val="515715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491001"/>
        <c:crosses val="autoZero"/>
        <c:auto val="0"/>
        <c:lblOffset val="100"/>
        <c:noMultiLvlLbl val="0"/>
      </c:catAx>
      <c:valAx>
        <c:axId val="614910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5715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ZSSP99!$X$4:$X$16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ZSSP99!$AC$4:$AC$16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6548098"/>
        <c:axId val="14715155"/>
      </c:barChart>
      <c:catAx>
        <c:axId val="165480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715155"/>
        <c:crosses val="autoZero"/>
        <c:auto val="0"/>
        <c:lblOffset val="100"/>
        <c:noMultiLvlLbl val="0"/>
      </c:catAx>
      <c:valAx>
        <c:axId val="14715155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165480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ZSSP97!$AA$4:$AA$16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5327532"/>
        <c:axId val="51076877"/>
      </c:barChart>
      <c:catAx>
        <c:axId val="65327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076877"/>
        <c:crosses val="autoZero"/>
        <c:auto val="0"/>
        <c:lblOffset val="100"/>
        <c:noMultiLvlLbl val="0"/>
      </c:catAx>
      <c:valAx>
        <c:axId val="510768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327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ZSSP97!$AC$4:$AC$16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7038710"/>
        <c:axId val="43586343"/>
      </c:barChart>
      <c:catAx>
        <c:axId val="570387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586343"/>
        <c:crosses val="autoZero"/>
        <c:auto val="0"/>
        <c:lblOffset val="100"/>
        <c:noMultiLvlLbl val="0"/>
      </c:catAx>
      <c:valAx>
        <c:axId val="43586343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57038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0.5175</cdr:y>
    </cdr:from>
    <cdr:to>
      <cdr:x>0.9785</cdr:x>
      <cdr:y>0.5175</cdr:y>
    </cdr:to>
    <cdr:sp>
      <cdr:nvSpPr>
        <cdr:cNvPr id="1" name="Line 1"/>
        <cdr:cNvSpPr>
          <a:spLocks/>
        </cdr:cNvSpPr>
      </cdr:nvSpPr>
      <cdr:spPr>
        <a:xfrm>
          <a:off x="552450" y="1133475"/>
          <a:ext cx="375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123825</xdr:colOff>
      <xdr:row>0</xdr:row>
      <xdr:rowOff>104775</xdr:rowOff>
    </xdr:from>
    <xdr:to>
      <xdr:col>33</xdr:col>
      <xdr:colOff>857250</xdr:colOff>
      <xdr:row>11</xdr:row>
      <xdr:rowOff>66675</xdr:rowOff>
    </xdr:to>
    <xdr:graphicFrame>
      <xdr:nvGraphicFramePr>
        <xdr:cNvPr id="1" name="Chart 1"/>
        <xdr:cNvGraphicFramePr/>
      </xdr:nvGraphicFramePr>
      <xdr:xfrm>
        <a:off x="12573000" y="1047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180975</xdr:colOff>
      <xdr:row>12</xdr:row>
      <xdr:rowOff>28575</xdr:rowOff>
    </xdr:from>
    <xdr:to>
      <xdr:col>33</xdr:col>
      <xdr:colOff>847725</xdr:colOff>
      <xdr:row>23</xdr:row>
      <xdr:rowOff>123825</xdr:rowOff>
    </xdr:to>
    <xdr:graphicFrame>
      <xdr:nvGraphicFramePr>
        <xdr:cNvPr id="2" name="Chart 2"/>
        <xdr:cNvGraphicFramePr/>
      </xdr:nvGraphicFramePr>
      <xdr:xfrm>
        <a:off x="12630150" y="2286000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31</xdr:col>
      <xdr:colOff>152400</xdr:colOff>
      <xdr:row>24</xdr:row>
      <xdr:rowOff>123825</xdr:rowOff>
    </xdr:from>
    <xdr:to>
      <xdr:col>32</xdr:col>
      <xdr:colOff>1847850</xdr:colOff>
      <xdr:row>36</xdr:row>
      <xdr:rowOff>114300</xdr:rowOff>
    </xdr:to>
    <xdr:graphicFrame>
      <xdr:nvGraphicFramePr>
        <xdr:cNvPr id="3" name="Chart 3"/>
        <xdr:cNvGraphicFramePr/>
      </xdr:nvGraphicFramePr>
      <xdr:xfrm>
        <a:off x="12601575" y="4667250"/>
        <a:ext cx="3562350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18"/>
  <sheetViews>
    <sheetView zoomScale="75" zoomScaleNormal="75" workbookViewId="0" topLeftCell="T1">
      <selection activeCell="W4" sqref="W4:W16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31" width="7.875" style="4" customWidth="1"/>
    <col min="32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47</v>
      </c>
      <c r="H1" s="6"/>
      <c r="T1" s="5" t="s">
        <v>0</v>
      </c>
      <c r="U1" s="7" t="str">
        <f>B1</f>
        <v>Zebra Swallowtail</v>
      </c>
      <c r="V1" s="8"/>
      <c r="W1" s="6"/>
      <c r="X1" s="8"/>
      <c r="Y1" s="6" t="str">
        <f>G1</f>
        <v>Spring 19</v>
      </c>
      <c r="AC1" s="9"/>
    </row>
    <row r="2" spans="1:31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399</v>
      </c>
      <c r="X2" s="12" t="s">
        <v>9</v>
      </c>
      <c r="Z2" s="12" t="s">
        <v>10</v>
      </c>
      <c r="AB2" s="12" t="s">
        <v>11</v>
      </c>
      <c r="AC2" s="12" t="s">
        <v>12</v>
      </c>
      <c r="AD2" s="4" t="s">
        <v>64</v>
      </c>
      <c r="AE2" s="4" t="s">
        <v>65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73</v>
      </c>
      <c r="W3" s="8"/>
      <c r="X3" s="10" t="s">
        <v>25</v>
      </c>
      <c r="Z3" s="12" t="s">
        <v>26</v>
      </c>
      <c r="AB3" s="12" t="s">
        <v>27</v>
      </c>
      <c r="AC3" s="12" t="s">
        <v>23</v>
      </c>
    </row>
    <row r="4" spans="1:31" ht="15">
      <c r="A4" s="17">
        <f>DATE(89,3,5)</f>
        <v>32572</v>
      </c>
      <c r="B4" s="1">
        <f>SUM(ZSSP00:ZSSP87!B4)</f>
        <v>0</v>
      </c>
      <c r="C4" s="1">
        <f>SUM(ZSSP00:ZSSP87!C4)</f>
        <v>0</v>
      </c>
      <c r="D4" s="1">
        <f>SUM(ZSSP00:ZSSP87!D4)</f>
        <v>0</v>
      </c>
      <c r="E4" s="1">
        <f>SUM(ZSSP00:ZSSP87!E4)</f>
        <v>0</v>
      </c>
      <c r="F4" s="1">
        <f>SUM(ZSSP00:ZSSP87!F4)</f>
        <v>0</v>
      </c>
      <c r="G4" s="1">
        <f>SUM(ZSSP00:ZSSP87!G4)</f>
        <v>0</v>
      </c>
      <c r="H4" s="1">
        <f>SUM(ZSSP00:ZSSP87!H4)</f>
        <v>0</v>
      </c>
      <c r="I4" s="1">
        <f>SUM(ZSSP00:ZSSP87!I4)</f>
        <v>0</v>
      </c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W4" s="19" t="s">
        <v>28</v>
      </c>
      <c r="X4" s="19" t="s">
        <v>28</v>
      </c>
      <c r="Z4" s="15">
        <f>SUM(N4:N10)</f>
        <v>2.10958904109589</v>
      </c>
      <c r="AA4" s="9">
        <f aca="true" t="shared" si="6" ref="AA4:AA16">Z4*100/$Z$17</f>
        <v>9.589041095890408</v>
      </c>
      <c r="AB4" s="15">
        <f>SUM(Q4:Q10)+SUM(R4:R10)</f>
        <v>25</v>
      </c>
      <c r="AC4" s="15">
        <f>100*SUM(Q4:Q10)/AB4</f>
        <v>64</v>
      </c>
      <c r="AD4" s="15">
        <f>SUM(Q4:Q10)</f>
        <v>16</v>
      </c>
      <c r="AE4" s="15">
        <f>SUM(R4:R10)</f>
        <v>9</v>
      </c>
    </row>
    <row r="5" spans="1:31" ht="15">
      <c r="A5" s="17">
        <v>32573</v>
      </c>
      <c r="B5" s="1">
        <f>SUM(ZSSP00:ZSSP87!B5)</f>
        <v>0</v>
      </c>
      <c r="C5" s="1">
        <f>SUM(ZSSP00:ZSSP87!C5)</f>
        <v>0</v>
      </c>
      <c r="D5" s="1">
        <f>SUM(ZSSP00:ZSSP87!D5)</f>
        <v>0</v>
      </c>
      <c r="E5" s="1">
        <f>SUM(ZSSP00:ZSSP87!E5)</f>
        <v>0</v>
      </c>
      <c r="F5" s="1">
        <f>SUM(ZSSP00:ZSSP87!F5)</f>
        <v>0</v>
      </c>
      <c r="G5" s="1">
        <f>SUM(ZSSP00:ZSSP87!G5)</f>
        <v>1</v>
      </c>
      <c r="H5" s="1">
        <f>SUM(ZSSP00:ZSSP87!H5)</f>
        <v>0</v>
      </c>
      <c r="I5" s="1">
        <f>SUM(ZSSP00:ZSSP87!I5)</f>
        <v>0</v>
      </c>
      <c r="J5" s="13">
        <f t="shared" si="0"/>
        <v>0</v>
      </c>
      <c r="K5" s="13">
        <f t="shared" si="1"/>
        <v>1</v>
      </c>
      <c r="L5" s="13">
        <f aca="true" t="shared" si="7" ref="L5:L36">L4+J5</f>
        <v>0</v>
      </c>
      <c r="M5" s="13">
        <f aca="true" t="shared" si="8" ref="M5:M36">M4+K5</f>
        <v>1</v>
      </c>
      <c r="N5" s="9">
        <f t="shared" si="2"/>
        <v>0.3013698630136986</v>
      </c>
      <c r="O5" s="15">
        <f aca="true" t="shared" si="9" ref="O5:O36">O4+N5</f>
        <v>0.3013698630136986</v>
      </c>
      <c r="P5" s="9">
        <f t="shared" si="3"/>
        <v>1.3698630136986298</v>
      </c>
      <c r="Q5" s="13">
        <f t="shared" si="4"/>
        <v>1</v>
      </c>
      <c r="R5" s="13">
        <f t="shared" si="5"/>
        <v>0</v>
      </c>
      <c r="T5" s="12" t="s">
        <v>29</v>
      </c>
      <c r="V5" s="13">
        <f>R96</f>
        <v>163</v>
      </c>
      <c r="W5" s="18" t="s">
        <v>30</v>
      </c>
      <c r="X5" s="8"/>
      <c r="Y5" s="18" t="s">
        <v>30</v>
      </c>
      <c r="Z5" s="15">
        <f>SUM(N11:N17)</f>
        <v>-0.9041095890410958</v>
      </c>
      <c r="AA5" s="9"/>
      <c r="AB5" s="15">
        <f>SUM(Q11:Q17)+SUM(R11:R17)</f>
        <v>49</v>
      </c>
      <c r="AC5" s="15">
        <f>100*SUM(Q11:Q17)/AB5</f>
        <v>46.93877551020408</v>
      </c>
      <c r="AD5" s="15">
        <f>SUM(Q11:Q17)</f>
        <v>23</v>
      </c>
      <c r="AE5" s="15">
        <f>SUM(R11:R17)</f>
        <v>26</v>
      </c>
    </row>
    <row r="6" spans="1:31" ht="15">
      <c r="A6" s="17">
        <v>32574</v>
      </c>
      <c r="B6" s="1">
        <f>SUM(ZSSP00:ZSSP87!B6)</f>
        <v>1</v>
      </c>
      <c r="C6" s="1">
        <f>SUM(ZSSP00:ZSSP87!C6)</f>
        <v>1</v>
      </c>
      <c r="D6" s="1">
        <f>SUM(ZSSP00:ZSSP87!D6)</f>
        <v>0</v>
      </c>
      <c r="E6" s="1">
        <f>SUM(ZSSP00:ZSSP87!E6)</f>
        <v>1</v>
      </c>
      <c r="F6" s="1">
        <f>SUM(ZSSP00:ZSSP87!F6)</f>
        <v>0</v>
      </c>
      <c r="G6" s="1">
        <f>SUM(ZSSP00:ZSSP87!G6)</f>
        <v>0</v>
      </c>
      <c r="H6" s="1">
        <f>SUM(ZSSP00:ZSSP87!H6)</f>
        <v>0</v>
      </c>
      <c r="I6" s="1">
        <f>SUM(ZSSP00:ZSSP87!I6)</f>
        <v>0</v>
      </c>
      <c r="J6" s="13">
        <f t="shared" si="0"/>
        <v>1</v>
      </c>
      <c r="K6" s="13">
        <f t="shared" si="1"/>
        <v>0</v>
      </c>
      <c r="L6" s="13">
        <f t="shared" si="7"/>
        <v>1</v>
      </c>
      <c r="M6" s="13">
        <f t="shared" si="8"/>
        <v>1</v>
      </c>
      <c r="N6" s="9">
        <f t="shared" si="2"/>
        <v>0.3013698630136986</v>
      </c>
      <c r="O6" s="15">
        <f t="shared" si="9"/>
        <v>0.6027397260273972</v>
      </c>
      <c r="P6" s="9">
        <f t="shared" si="3"/>
        <v>2.7397260273972597</v>
      </c>
      <c r="Q6" s="13">
        <f t="shared" si="4"/>
        <v>2</v>
      </c>
      <c r="R6" s="13">
        <f t="shared" si="5"/>
        <v>1</v>
      </c>
      <c r="T6" s="12" t="s">
        <v>31</v>
      </c>
      <c r="V6" s="13">
        <f>Q96</f>
        <v>236</v>
      </c>
      <c r="W6" s="18" t="s">
        <v>32</v>
      </c>
      <c r="X6" s="18" t="s">
        <v>32</v>
      </c>
      <c r="Z6" s="15">
        <f>SUM(N18:N24)</f>
        <v>-0.3013698630136985</v>
      </c>
      <c r="AA6" s="9"/>
      <c r="AB6" s="15">
        <f>SUM(Q18:Q24)+SUM(R18:R24)</f>
        <v>45</v>
      </c>
      <c r="AC6" s="15">
        <f>100*SUM(Q18:Q24)/AB6</f>
        <v>48.888888888888886</v>
      </c>
      <c r="AD6" s="15">
        <f>SUM(Q18:Q24)</f>
        <v>22</v>
      </c>
      <c r="AE6" s="15">
        <f>SUM(R18:R24)</f>
        <v>23</v>
      </c>
    </row>
    <row r="7" spans="1:31" ht="15">
      <c r="A7" s="17">
        <v>32575</v>
      </c>
      <c r="B7" s="1">
        <f>SUM(ZSSP00:ZSSP87!B7)</f>
        <v>0</v>
      </c>
      <c r="C7" s="1">
        <f>SUM(ZSSP00:ZSSP87!C7)</f>
        <v>2</v>
      </c>
      <c r="D7" s="1">
        <f>SUM(ZSSP00:ZSSP87!D7)</f>
        <v>0</v>
      </c>
      <c r="E7" s="1">
        <f>SUM(ZSSP00:ZSSP87!E7)</f>
        <v>1</v>
      </c>
      <c r="F7" s="1">
        <f>SUM(ZSSP00:ZSSP87!F7)</f>
        <v>1</v>
      </c>
      <c r="G7" s="1">
        <f>SUM(ZSSP00:ZSSP87!G7)</f>
        <v>3</v>
      </c>
      <c r="H7" s="1">
        <f>SUM(ZSSP00:ZSSP87!H7)</f>
        <v>1</v>
      </c>
      <c r="I7" s="1">
        <f>SUM(ZSSP00:ZSSP87!I7)</f>
        <v>1</v>
      </c>
      <c r="J7" s="13">
        <f t="shared" si="0"/>
        <v>1</v>
      </c>
      <c r="K7" s="13">
        <f t="shared" si="1"/>
        <v>2</v>
      </c>
      <c r="L7" s="13">
        <f t="shared" si="7"/>
        <v>2</v>
      </c>
      <c r="M7" s="13">
        <f t="shared" si="8"/>
        <v>3</v>
      </c>
      <c r="N7" s="9">
        <f t="shared" si="2"/>
        <v>0.9041095890410958</v>
      </c>
      <c r="O7" s="15">
        <f t="shared" si="9"/>
        <v>1.506849315068493</v>
      </c>
      <c r="P7" s="9">
        <f t="shared" si="3"/>
        <v>6.849315068493149</v>
      </c>
      <c r="Q7" s="13">
        <f t="shared" si="4"/>
        <v>6</v>
      </c>
      <c r="R7" s="13">
        <f t="shared" si="5"/>
        <v>3</v>
      </c>
      <c r="T7" s="12" t="s">
        <v>33</v>
      </c>
      <c r="V7" s="9">
        <f>V6*100/(V5+V6)</f>
        <v>59.147869674185465</v>
      </c>
      <c r="W7" s="18" t="s">
        <v>34</v>
      </c>
      <c r="Y7" s="18" t="s">
        <v>34</v>
      </c>
      <c r="Z7" s="15">
        <f>SUM(N25:N31)</f>
        <v>-0.9041095890410958</v>
      </c>
      <c r="AA7" s="9"/>
      <c r="AB7" s="15">
        <f>SUM(Q25:Q31)+SUM(R25:R31)</f>
        <v>53</v>
      </c>
      <c r="AC7" s="15">
        <f>100*SUM(Q25:Q31)/AB7</f>
        <v>47.16981132075472</v>
      </c>
      <c r="AD7" s="15">
        <f>SUM(Q25:Q31)</f>
        <v>25</v>
      </c>
      <c r="AE7" s="15">
        <f>SUM(R25:R31)</f>
        <v>28</v>
      </c>
    </row>
    <row r="8" spans="1:31" ht="15">
      <c r="A8" s="17">
        <v>32576</v>
      </c>
      <c r="B8" s="1">
        <f>SUM(ZSSP00:ZSSP87!B8)</f>
        <v>1</v>
      </c>
      <c r="C8" s="1">
        <f>SUM(ZSSP00:ZSSP87!C8)</f>
        <v>0</v>
      </c>
      <c r="D8" s="1">
        <f>SUM(ZSSP00:ZSSP87!D8)</f>
        <v>0</v>
      </c>
      <c r="E8" s="1">
        <f>SUM(ZSSP00:ZSSP87!E8)</f>
        <v>0</v>
      </c>
      <c r="F8" s="1">
        <f>SUM(ZSSP00:ZSSP87!F8)</f>
        <v>0</v>
      </c>
      <c r="G8" s="1">
        <f>SUM(ZSSP00:ZSSP87!G8)</f>
        <v>0</v>
      </c>
      <c r="H8" s="1">
        <f>SUM(ZSSP00:ZSSP87!H8)</f>
        <v>0</v>
      </c>
      <c r="I8" s="1">
        <f>SUM(ZSSP00:ZSSP87!I8)</f>
        <v>1</v>
      </c>
      <c r="J8" s="13">
        <f t="shared" si="0"/>
        <v>1</v>
      </c>
      <c r="K8" s="13">
        <f t="shared" si="1"/>
        <v>-1</v>
      </c>
      <c r="L8" s="13">
        <f t="shared" si="7"/>
        <v>3</v>
      </c>
      <c r="M8" s="13">
        <f t="shared" si="8"/>
        <v>2</v>
      </c>
      <c r="N8" s="9">
        <f t="shared" si="2"/>
        <v>0</v>
      </c>
      <c r="O8" s="15">
        <f t="shared" si="9"/>
        <v>1.506849315068493</v>
      </c>
      <c r="P8" s="9">
        <f t="shared" si="3"/>
        <v>6.849315068493149</v>
      </c>
      <c r="Q8" s="13">
        <f t="shared" si="4"/>
        <v>1</v>
      </c>
      <c r="R8" s="13">
        <f t="shared" si="5"/>
        <v>1</v>
      </c>
      <c r="W8" s="18" t="s">
        <v>35</v>
      </c>
      <c r="X8" s="18" t="s">
        <v>35</v>
      </c>
      <c r="Z8" s="15">
        <f>SUM(N32:N38)</f>
        <v>2.410958904109589</v>
      </c>
      <c r="AA8" s="9">
        <f t="shared" si="6"/>
        <v>10.95890410958904</v>
      </c>
      <c r="AB8" s="15">
        <f>SUM(Q32:Q38)+SUM(R32:R38)</f>
        <v>36</v>
      </c>
      <c r="AC8" s="15">
        <f>100*SUM(Q32:Q38)/AB8</f>
        <v>61.111111111111114</v>
      </c>
      <c r="AD8" s="15">
        <f>SUM(Q32:Q38)</f>
        <v>22</v>
      </c>
      <c r="AE8" s="15">
        <f>SUM(R32:R38)</f>
        <v>14</v>
      </c>
    </row>
    <row r="9" spans="1:31" ht="15">
      <c r="A9" s="17">
        <v>32577</v>
      </c>
      <c r="B9" s="1">
        <f>SUM(ZSSP00:ZSSP87!B9)</f>
        <v>0</v>
      </c>
      <c r="C9" s="1">
        <f>SUM(ZSSP00:ZSSP87!C9)</f>
        <v>0</v>
      </c>
      <c r="D9" s="1">
        <f>SUM(ZSSP00:ZSSP87!D9)</f>
        <v>0</v>
      </c>
      <c r="E9" s="1">
        <f>SUM(ZSSP00:ZSSP87!E9)</f>
        <v>0</v>
      </c>
      <c r="F9" s="1">
        <f>SUM(ZSSP00:ZSSP87!F9)</f>
        <v>2</v>
      </c>
      <c r="G9" s="1">
        <f>SUM(ZSSP00:ZSSP87!G9)</f>
        <v>1</v>
      </c>
      <c r="H9" s="1">
        <f>SUM(ZSSP00:ZSSP87!H9)</f>
        <v>2</v>
      </c>
      <c r="I9" s="1">
        <f>SUM(ZSSP00:ZSSP87!I9)</f>
        <v>0</v>
      </c>
      <c r="J9" s="13">
        <f t="shared" si="0"/>
        <v>0</v>
      </c>
      <c r="K9" s="13">
        <f t="shared" si="1"/>
        <v>1</v>
      </c>
      <c r="L9" s="13">
        <f t="shared" si="7"/>
        <v>3</v>
      </c>
      <c r="M9" s="13">
        <f t="shared" si="8"/>
        <v>3</v>
      </c>
      <c r="N9" s="9">
        <f t="shared" si="2"/>
        <v>0.3013698630136986</v>
      </c>
      <c r="O9" s="15">
        <f t="shared" si="9"/>
        <v>1.8082191780821915</v>
      </c>
      <c r="P9" s="9">
        <f t="shared" si="3"/>
        <v>8.219178082191778</v>
      </c>
      <c r="Q9" s="13">
        <f t="shared" si="4"/>
        <v>3</v>
      </c>
      <c r="R9" s="13">
        <f t="shared" si="5"/>
        <v>2</v>
      </c>
      <c r="T9" s="12" t="s">
        <v>36</v>
      </c>
      <c r="V9" s="9"/>
      <c r="W9" s="18" t="s">
        <v>37</v>
      </c>
      <c r="Y9" s="18" t="s">
        <v>37</v>
      </c>
      <c r="Z9" s="15">
        <f>SUM(N39:N45)</f>
        <v>0.6027397260273972</v>
      </c>
      <c r="AA9" s="9">
        <f t="shared" si="6"/>
        <v>2.73972602739726</v>
      </c>
      <c r="AB9" s="15">
        <f>SUM(Q39:Q45)+SUM(R39:R45)</f>
        <v>38</v>
      </c>
      <c r="AC9" s="15">
        <f>100*SUM(Q39:Q45)/AB9</f>
        <v>52.63157894736842</v>
      </c>
      <c r="AD9" s="15">
        <f>SUM(Q39:Q45)</f>
        <v>20</v>
      </c>
      <c r="AE9" s="15">
        <f>SUM(R39:R45)</f>
        <v>18</v>
      </c>
    </row>
    <row r="10" spans="1:31" ht="15">
      <c r="A10" s="17">
        <v>32578</v>
      </c>
      <c r="B10" s="1">
        <f>SUM(ZSSP00:ZSSP87!B10)</f>
        <v>1</v>
      </c>
      <c r="C10" s="1">
        <f>SUM(ZSSP00:ZSSP87!C10)</f>
        <v>0</v>
      </c>
      <c r="D10" s="1">
        <f>SUM(ZSSP00:ZSSP87!D10)</f>
        <v>1</v>
      </c>
      <c r="E10" s="1">
        <f>SUM(ZSSP00:ZSSP87!E10)</f>
        <v>0</v>
      </c>
      <c r="F10" s="1">
        <f>SUM(ZSSP00:ZSSP87!F10)</f>
        <v>2</v>
      </c>
      <c r="G10" s="1">
        <f>SUM(ZSSP00:ZSSP87!G10)</f>
        <v>0</v>
      </c>
      <c r="H10" s="1">
        <f>SUM(ZSSP00:ZSSP87!H10)</f>
        <v>1</v>
      </c>
      <c r="I10" s="1">
        <f>SUM(ZSSP00:ZSSP87!I10)</f>
        <v>0</v>
      </c>
      <c r="J10" s="13">
        <f t="shared" si="0"/>
        <v>0</v>
      </c>
      <c r="K10" s="13">
        <f t="shared" si="1"/>
        <v>1</v>
      </c>
      <c r="L10" s="13">
        <f t="shared" si="7"/>
        <v>3</v>
      </c>
      <c r="M10" s="13">
        <f t="shared" si="8"/>
        <v>4</v>
      </c>
      <c r="N10" s="9">
        <f t="shared" si="2"/>
        <v>0.3013698630136986</v>
      </c>
      <c r="O10" s="15">
        <f t="shared" si="9"/>
        <v>2.10958904109589</v>
      </c>
      <c r="P10" s="9">
        <f t="shared" si="3"/>
        <v>9.589041095890407</v>
      </c>
      <c r="Q10" s="13">
        <f t="shared" si="4"/>
        <v>3</v>
      </c>
      <c r="R10" s="13">
        <f t="shared" si="5"/>
        <v>2</v>
      </c>
      <c r="U10" s="12" t="s">
        <v>2</v>
      </c>
      <c r="V10" s="9">
        <f>100*(+C96/(B96+C96))</f>
        <v>47.72727272727273</v>
      </c>
      <c r="W10" s="20" t="s">
        <v>38</v>
      </c>
      <c r="X10" s="20" t="s">
        <v>38</v>
      </c>
      <c r="Z10" s="15">
        <f>SUM(N46:N52)</f>
        <v>5.123287671232876</v>
      </c>
      <c r="AA10" s="9">
        <f t="shared" si="6"/>
        <v>23.287671232876708</v>
      </c>
      <c r="AB10" s="15">
        <f>SUM(Q46:Q52)+SUM(R46:R52)</f>
        <v>27</v>
      </c>
      <c r="AC10" s="15">
        <f>100*SUM(Q46:Q52)/AB10</f>
        <v>81.48148148148148</v>
      </c>
      <c r="AD10" s="15">
        <f>SUM(Q46:Q52)</f>
        <v>22</v>
      </c>
      <c r="AE10" s="15">
        <f>SUM(R46:R52)</f>
        <v>5</v>
      </c>
    </row>
    <row r="11" spans="1:31" ht="15">
      <c r="A11" s="17">
        <v>32579</v>
      </c>
      <c r="B11" s="1">
        <f>SUM(ZSSP00:ZSSP87!B11)</f>
        <v>0</v>
      </c>
      <c r="C11" s="1">
        <f>SUM(ZSSP00:ZSSP87!C11)</f>
        <v>0</v>
      </c>
      <c r="D11" s="1">
        <f>SUM(ZSSP00:ZSSP87!D11)</f>
        <v>0</v>
      </c>
      <c r="E11" s="1">
        <f>SUM(ZSSP00:ZSSP87!E11)</f>
        <v>0</v>
      </c>
      <c r="F11" s="1">
        <f>SUM(ZSSP00:ZSSP87!F11)</f>
        <v>0</v>
      </c>
      <c r="G11" s="1">
        <f>SUM(ZSSP00:ZSSP87!G11)</f>
        <v>0</v>
      </c>
      <c r="H11" s="1">
        <f>SUM(ZSSP00:ZSSP87!H11)</f>
        <v>0</v>
      </c>
      <c r="I11" s="1">
        <f>SUM(ZSSP00:ZSSP87!I11)</f>
        <v>0</v>
      </c>
      <c r="J11" s="13">
        <f t="shared" si="0"/>
        <v>0</v>
      </c>
      <c r="K11" s="13">
        <f t="shared" si="1"/>
        <v>0</v>
      </c>
      <c r="L11" s="13">
        <f t="shared" si="7"/>
        <v>3</v>
      </c>
      <c r="M11" s="13">
        <f t="shared" si="8"/>
        <v>4</v>
      </c>
      <c r="N11" s="9">
        <f t="shared" si="2"/>
        <v>0</v>
      </c>
      <c r="O11" s="15">
        <f t="shared" si="9"/>
        <v>2.10958904109589</v>
      </c>
      <c r="P11" s="9">
        <f t="shared" si="3"/>
        <v>9.589041095890407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49.32432432432432</v>
      </c>
      <c r="W11" s="20" t="s">
        <v>39</v>
      </c>
      <c r="Y11" s="20" t="s">
        <v>39</v>
      </c>
      <c r="Z11" s="15">
        <f>SUM(N53:N59)</f>
        <v>1.808219178082192</v>
      </c>
      <c r="AA11" s="9">
        <f t="shared" si="6"/>
        <v>8.219178082191782</v>
      </c>
      <c r="AB11" s="15">
        <f>SUM(Q53:Q59)+SUM(R53:R59)</f>
        <v>34</v>
      </c>
      <c r="AC11" s="15">
        <f>100*SUM(Q53:Q59)/AB11</f>
        <v>58.8235294117647</v>
      </c>
      <c r="AD11" s="15">
        <f>SUM(Q53:Q59)</f>
        <v>20</v>
      </c>
      <c r="AE11" s="15">
        <f>SUM(R53:R59)</f>
        <v>14</v>
      </c>
    </row>
    <row r="12" spans="1:31" ht="15">
      <c r="A12" s="17">
        <v>32580</v>
      </c>
      <c r="B12" s="1">
        <f>SUM(ZSSP00:ZSSP87!B12)</f>
        <v>3</v>
      </c>
      <c r="C12" s="1">
        <f>SUM(ZSSP00:ZSSP87!C12)</f>
        <v>0</v>
      </c>
      <c r="D12" s="1">
        <f>SUM(ZSSP00:ZSSP87!D12)</f>
        <v>1</v>
      </c>
      <c r="E12" s="1">
        <f>SUM(ZSSP00:ZSSP87!E12)</f>
        <v>1</v>
      </c>
      <c r="F12" s="1">
        <f>SUM(ZSSP00:ZSSP87!F12)</f>
        <v>2</v>
      </c>
      <c r="G12" s="1">
        <f>SUM(ZSSP00:ZSSP87!G12)</f>
        <v>0</v>
      </c>
      <c r="H12" s="1">
        <f>SUM(ZSSP00:ZSSP87!H12)</f>
        <v>2</v>
      </c>
      <c r="I12" s="1">
        <f>SUM(ZSSP00:ZSSP87!I12)</f>
        <v>0</v>
      </c>
      <c r="J12" s="13">
        <f t="shared" si="0"/>
        <v>1</v>
      </c>
      <c r="K12" s="13">
        <f t="shared" si="1"/>
        <v>0</v>
      </c>
      <c r="L12" s="13">
        <f t="shared" si="7"/>
        <v>4</v>
      </c>
      <c r="M12" s="13">
        <f t="shared" si="8"/>
        <v>4</v>
      </c>
      <c r="N12" s="9">
        <f t="shared" si="2"/>
        <v>0.3013698630136986</v>
      </c>
      <c r="O12" s="15">
        <f t="shared" si="9"/>
        <v>2.4109589041095885</v>
      </c>
      <c r="P12" s="9">
        <f t="shared" si="3"/>
        <v>10.958904109589037</v>
      </c>
      <c r="Q12" s="13">
        <f t="shared" si="4"/>
        <v>5</v>
      </c>
      <c r="R12" s="13">
        <f t="shared" si="5"/>
        <v>4</v>
      </c>
      <c r="U12" s="12" t="s">
        <v>40</v>
      </c>
      <c r="V12" s="9">
        <f>100*((G96+C96)/(B96+C96+F96+G96))</f>
        <v>48.728813559322035</v>
      </c>
      <c r="W12" s="20" t="s">
        <v>41</v>
      </c>
      <c r="X12" s="20" t="s">
        <v>41</v>
      </c>
      <c r="Z12" s="15">
        <f>SUM(N60:N66)</f>
        <v>4.821917808219178</v>
      </c>
      <c r="AA12" s="9">
        <f t="shared" si="6"/>
        <v>21.91780821917808</v>
      </c>
      <c r="AB12" s="15">
        <f>SUM(Q60:Q66)+SUM(R60:R66)</f>
        <v>38</v>
      </c>
      <c r="AC12" s="15">
        <f>100*SUM(Q60:Q66)/AB12</f>
        <v>71.05263157894737</v>
      </c>
      <c r="AD12" s="15">
        <f>SUM(Q60:Q66)</f>
        <v>27</v>
      </c>
      <c r="AE12" s="15">
        <f>SUM(R60:R66)</f>
        <v>11</v>
      </c>
    </row>
    <row r="13" spans="1:31" ht="15">
      <c r="A13" s="17">
        <v>32581</v>
      </c>
      <c r="B13" s="1">
        <f>SUM(ZSSP00:ZSSP87!B13)</f>
        <v>0</v>
      </c>
      <c r="C13" s="1">
        <f>SUM(ZSSP00:ZSSP87!C13)</f>
        <v>0</v>
      </c>
      <c r="D13" s="1">
        <f>SUM(ZSSP00:ZSSP87!D13)</f>
        <v>0</v>
      </c>
      <c r="E13" s="1">
        <f>SUM(ZSSP00:ZSSP87!E13)</f>
        <v>0</v>
      </c>
      <c r="F13" s="1">
        <f>SUM(ZSSP00:ZSSP87!F13)</f>
        <v>0</v>
      </c>
      <c r="G13" s="1">
        <f>SUM(ZSSP00:ZSSP87!G13)</f>
        <v>0</v>
      </c>
      <c r="H13" s="1">
        <f>SUM(ZSSP00:ZSSP87!H13)</f>
        <v>0</v>
      </c>
      <c r="I13" s="1">
        <f>SUM(ZSSP00:ZSSP87!I13)</f>
        <v>0</v>
      </c>
      <c r="J13" s="13">
        <f t="shared" si="0"/>
        <v>0</v>
      </c>
      <c r="K13" s="13">
        <f t="shared" si="1"/>
        <v>0</v>
      </c>
      <c r="L13" s="13">
        <f t="shared" si="7"/>
        <v>4</v>
      </c>
      <c r="M13" s="13">
        <f t="shared" si="8"/>
        <v>4</v>
      </c>
      <c r="N13" s="9">
        <f t="shared" si="2"/>
        <v>0</v>
      </c>
      <c r="O13" s="15">
        <f t="shared" si="9"/>
        <v>2.4109589041095885</v>
      </c>
      <c r="P13" s="9">
        <f t="shared" si="3"/>
        <v>10.958904109589037</v>
      </c>
      <c r="Q13" s="13">
        <f t="shared" si="4"/>
        <v>0</v>
      </c>
      <c r="R13" s="13">
        <f t="shared" si="5"/>
        <v>0</v>
      </c>
      <c r="W13" s="20" t="s">
        <v>42</v>
      </c>
      <c r="Y13" s="20" t="s">
        <v>42</v>
      </c>
      <c r="Z13" s="15">
        <f>SUM(N67:N73)</f>
        <v>0.6027397260273972</v>
      </c>
      <c r="AA13" s="9">
        <f t="shared" si="6"/>
        <v>2.73972602739726</v>
      </c>
      <c r="AB13" s="15">
        <f>SUM(Q67:Q73)+SUM(R67:R73)</f>
        <v>8</v>
      </c>
      <c r="AC13" s="15">
        <f>100*SUM(Q67:Q73)/AB13</f>
        <v>62.5</v>
      </c>
      <c r="AD13" s="15">
        <f>SUM(Q67:Q73)</f>
        <v>5</v>
      </c>
      <c r="AE13" s="15">
        <f>SUM(R67:R73)</f>
        <v>3</v>
      </c>
    </row>
    <row r="14" spans="1:31" ht="15">
      <c r="A14" s="17">
        <v>32582</v>
      </c>
      <c r="B14" s="1">
        <f>SUM(ZSSP00:ZSSP87!B14)</f>
        <v>4</v>
      </c>
      <c r="C14" s="1">
        <f>SUM(ZSSP00:ZSSP87!C14)</f>
        <v>1</v>
      </c>
      <c r="D14" s="1">
        <f>SUM(ZSSP00:ZSSP87!D14)</f>
        <v>1</v>
      </c>
      <c r="E14" s="1">
        <f>SUM(ZSSP00:ZSSP87!E14)</f>
        <v>1</v>
      </c>
      <c r="F14" s="1">
        <f>SUM(ZSSP00:ZSSP87!F14)</f>
        <v>2</v>
      </c>
      <c r="G14" s="1">
        <f>SUM(ZSSP00:ZSSP87!G14)</f>
        <v>3</v>
      </c>
      <c r="H14" s="1">
        <f>SUM(ZSSP00:ZSSP87!H14)</f>
        <v>6</v>
      </c>
      <c r="I14" s="1">
        <f>SUM(ZSSP00:ZSSP87!I14)</f>
        <v>3</v>
      </c>
      <c r="J14" s="13">
        <f t="shared" si="0"/>
        <v>3</v>
      </c>
      <c r="K14" s="13">
        <f t="shared" si="1"/>
        <v>-4</v>
      </c>
      <c r="L14" s="13">
        <f t="shared" si="7"/>
        <v>7</v>
      </c>
      <c r="M14" s="13">
        <f t="shared" si="8"/>
        <v>0</v>
      </c>
      <c r="N14" s="9">
        <f t="shared" si="2"/>
        <v>-0.3013698630136986</v>
      </c>
      <c r="O14" s="15">
        <f t="shared" si="9"/>
        <v>2.10958904109589</v>
      </c>
      <c r="P14" s="9">
        <f t="shared" si="3"/>
        <v>9.589041095890407</v>
      </c>
      <c r="Q14" s="13">
        <f t="shared" si="4"/>
        <v>10</v>
      </c>
      <c r="R14" s="13">
        <f t="shared" si="5"/>
        <v>11</v>
      </c>
      <c r="T14" s="12"/>
      <c r="W14" s="20" t="s">
        <v>43</v>
      </c>
      <c r="X14" s="20" t="s">
        <v>43</v>
      </c>
      <c r="Z14" s="15">
        <f>SUM(N74:N80)</f>
        <v>3.917808219178082</v>
      </c>
      <c r="AA14" s="9">
        <f t="shared" si="6"/>
        <v>17.80821917808219</v>
      </c>
      <c r="AB14" s="15">
        <f>SUM(Q74:Q80)+SUM(R74:R80)</f>
        <v>23</v>
      </c>
      <c r="AC14" s="15">
        <f>100*SUM(Q74:Q80)/AB14</f>
        <v>78.26086956521739</v>
      </c>
      <c r="AD14" s="15">
        <f>SUM(Q74:Q80)</f>
        <v>18</v>
      </c>
      <c r="AE14" s="15">
        <f>SUM(R74:R80)</f>
        <v>5</v>
      </c>
    </row>
    <row r="15" spans="1:31" ht="15">
      <c r="A15" s="17">
        <v>32583</v>
      </c>
      <c r="B15" s="1">
        <f>SUM(ZSSP00:ZSSP87!B15)</f>
        <v>1</v>
      </c>
      <c r="C15" s="1">
        <f>SUM(ZSSP00:ZSSP87!C15)</f>
        <v>1</v>
      </c>
      <c r="D15" s="1">
        <f>SUM(ZSSP00:ZSSP87!D15)</f>
        <v>0</v>
      </c>
      <c r="E15" s="1">
        <f>SUM(ZSSP00:ZSSP87!E15)</f>
        <v>0</v>
      </c>
      <c r="F15" s="1">
        <f>SUM(ZSSP00:ZSSP87!F15)</f>
        <v>0</v>
      </c>
      <c r="G15" s="1">
        <f>SUM(ZSSP00:ZSSP87!G15)</f>
        <v>0</v>
      </c>
      <c r="H15" s="1">
        <f>SUM(ZSSP00:ZSSP87!H15)</f>
        <v>1</v>
      </c>
      <c r="I15" s="1">
        <f>SUM(ZSSP00:ZSSP87!I15)</f>
        <v>1</v>
      </c>
      <c r="J15" s="13">
        <f t="shared" si="0"/>
        <v>2</v>
      </c>
      <c r="K15" s="13">
        <f t="shared" si="1"/>
        <v>-2</v>
      </c>
      <c r="L15" s="13">
        <f t="shared" si="7"/>
        <v>9</v>
      </c>
      <c r="M15" s="13">
        <f t="shared" si="8"/>
        <v>-2</v>
      </c>
      <c r="N15" s="9">
        <f t="shared" si="2"/>
        <v>0</v>
      </c>
      <c r="O15" s="15">
        <f t="shared" si="9"/>
        <v>2.10958904109589</v>
      </c>
      <c r="P15" s="9">
        <f t="shared" si="3"/>
        <v>9.589041095890407</v>
      </c>
      <c r="Q15" s="13">
        <f t="shared" si="4"/>
        <v>2</v>
      </c>
      <c r="R15" s="13">
        <f t="shared" si="5"/>
        <v>2</v>
      </c>
      <c r="T15" s="12"/>
      <c r="W15" s="20" t="s">
        <v>44</v>
      </c>
      <c r="Y15" s="20" t="s">
        <v>44</v>
      </c>
      <c r="Z15" s="15">
        <f>SUM(N81:N87)</f>
        <v>1.506849315068493</v>
      </c>
      <c r="AA15" s="9">
        <f t="shared" si="6"/>
        <v>6.84931506849315</v>
      </c>
      <c r="AB15" s="15">
        <f>SUM(Q81:Q87)+SUM(R81:R87)</f>
        <v>11</v>
      </c>
      <c r="AC15" s="15">
        <f>100*SUM(Q81:Q87)/AB15</f>
        <v>72.72727272727273</v>
      </c>
      <c r="AD15" s="15">
        <f>SUM(Q81:Q87)</f>
        <v>8</v>
      </c>
      <c r="AE15" s="15">
        <f>SUM(R81:R87)</f>
        <v>3</v>
      </c>
    </row>
    <row r="16" spans="1:31" ht="15">
      <c r="A16" s="17">
        <v>32584</v>
      </c>
      <c r="B16" s="1">
        <f>SUM(ZSSP00:ZSSP87!B16)</f>
        <v>0</v>
      </c>
      <c r="C16" s="1">
        <f>SUM(ZSSP00:ZSSP87!C16)</f>
        <v>2</v>
      </c>
      <c r="D16" s="1">
        <f>SUM(ZSSP00:ZSSP87!D16)</f>
        <v>1</v>
      </c>
      <c r="E16" s="1">
        <f>SUM(ZSSP00:ZSSP87!E16)</f>
        <v>1</v>
      </c>
      <c r="F16" s="1">
        <f>SUM(ZSSP00:ZSSP87!F16)</f>
        <v>0</v>
      </c>
      <c r="G16" s="1">
        <f>SUM(ZSSP00:ZSSP87!G16)</f>
        <v>1</v>
      </c>
      <c r="H16" s="1">
        <f>SUM(ZSSP00:ZSSP87!H16)</f>
        <v>0</v>
      </c>
      <c r="I16" s="1">
        <f>SUM(ZSSP00:ZSSP87!I16)</f>
        <v>0</v>
      </c>
      <c r="J16" s="13">
        <f t="shared" si="0"/>
        <v>0</v>
      </c>
      <c r="K16" s="13">
        <f t="shared" si="1"/>
        <v>1</v>
      </c>
      <c r="L16" s="13">
        <f t="shared" si="7"/>
        <v>9</v>
      </c>
      <c r="M16" s="13">
        <f t="shared" si="8"/>
        <v>-1</v>
      </c>
      <c r="N16" s="9">
        <f t="shared" si="2"/>
        <v>0.3013698630136986</v>
      </c>
      <c r="O16" s="15">
        <f t="shared" si="9"/>
        <v>2.4109589041095885</v>
      </c>
      <c r="P16" s="9">
        <f t="shared" si="3"/>
        <v>10.958904109589037</v>
      </c>
      <c r="Q16" s="13">
        <f t="shared" si="4"/>
        <v>3</v>
      </c>
      <c r="R16" s="13">
        <f t="shared" si="5"/>
        <v>2</v>
      </c>
      <c r="W16" s="20" t="s">
        <v>45</v>
      </c>
      <c r="X16" s="20" t="s">
        <v>45</v>
      </c>
      <c r="Z16" s="15">
        <f>SUM(N88:N94)</f>
        <v>1.2054794520547945</v>
      </c>
      <c r="AA16" s="9">
        <f t="shared" si="6"/>
        <v>5.47945205479452</v>
      </c>
      <c r="AB16" s="15">
        <f>SUM(Q88:Q94)+SUM(R88:R94)</f>
        <v>12</v>
      </c>
      <c r="AC16" s="15">
        <f>100*SUM(Q88:Q94)/AB16</f>
        <v>66.66666666666667</v>
      </c>
      <c r="AD16" s="15">
        <f>SUM(Q88:Q94)</f>
        <v>8</v>
      </c>
      <c r="AE16" s="15">
        <f>SUM(R88:R94)</f>
        <v>4</v>
      </c>
    </row>
    <row r="17" spans="1:31" ht="15">
      <c r="A17" s="17">
        <v>32585</v>
      </c>
      <c r="B17" s="1">
        <f>SUM(ZSSP00:ZSSP87!B17)</f>
        <v>0</v>
      </c>
      <c r="C17" s="1">
        <f>SUM(ZSSP00:ZSSP87!C17)</f>
        <v>0</v>
      </c>
      <c r="D17" s="1">
        <f>SUM(ZSSP00:ZSSP87!D17)</f>
        <v>3</v>
      </c>
      <c r="E17" s="1">
        <f>SUM(ZSSP00:ZSSP87!E17)</f>
        <v>0</v>
      </c>
      <c r="F17" s="1">
        <f>SUM(ZSSP00:ZSSP87!F17)</f>
        <v>1</v>
      </c>
      <c r="G17" s="1">
        <f>SUM(ZSSP00:ZSSP87!G17)</f>
        <v>2</v>
      </c>
      <c r="H17" s="1">
        <f>SUM(ZSSP00:ZSSP87!H17)</f>
        <v>2</v>
      </c>
      <c r="I17" s="1">
        <f>SUM(ZSSP00:ZSSP87!I17)</f>
        <v>2</v>
      </c>
      <c r="J17" s="13">
        <f t="shared" si="0"/>
        <v>-3</v>
      </c>
      <c r="K17" s="13">
        <f t="shared" si="1"/>
        <v>-1</v>
      </c>
      <c r="L17" s="13">
        <f t="shared" si="7"/>
        <v>6</v>
      </c>
      <c r="M17" s="13">
        <f t="shared" si="8"/>
        <v>-2</v>
      </c>
      <c r="N17" s="9">
        <f t="shared" si="2"/>
        <v>-1.2054794520547945</v>
      </c>
      <c r="O17" s="15">
        <f t="shared" si="9"/>
        <v>1.205479452054794</v>
      </c>
      <c r="P17" s="9">
        <f t="shared" si="3"/>
        <v>5.479452054794518</v>
      </c>
      <c r="Q17" s="13">
        <f t="shared" si="4"/>
        <v>3</v>
      </c>
      <c r="R17" s="13">
        <f t="shared" si="5"/>
        <v>7</v>
      </c>
      <c r="T17" s="12"/>
      <c r="X17" s="8"/>
      <c r="Y17" s="12" t="s">
        <v>46</v>
      </c>
      <c r="Z17" s="13">
        <f>SUM(Z4:Z16)</f>
        <v>22</v>
      </c>
      <c r="AA17" s="13">
        <f>SUM(AA4:AA16)</f>
        <v>109.58904109589041</v>
      </c>
      <c r="AB17" s="13">
        <f>SUM(AB4:AB16)</f>
        <v>399</v>
      </c>
      <c r="AC17" s="15"/>
      <c r="AD17" s="13">
        <f>SUM(AD4:AD16)</f>
        <v>236</v>
      </c>
      <c r="AE17" s="13">
        <f>SUM(AE4:AE16)</f>
        <v>163</v>
      </c>
    </row>
    <row r="18" spans="1:27" ht="15">
      <c r="A18" s="17">
        <v>32586</v>
      </c>
      <c r="B18" s="1">
        <f>SUM(ZSSP00:ZSSP87!B18)</f>
        <v>0</v>
      </c>
      <c r="C18" s="1">
        <f>SUM(ZSSP00:ZSSP87!C18)</f>
        <v>0</v>
      </c>
      <c r="D18" s="1">
        <f>SUM(ZSSP00:ZSSP87!D18)</f>
        <v>1</v>
      </c>
      <c r="E18" s="1">
        <f>SUM(ZSSP00:ZSSP87!E18)</f>
        <v>0</v>
      </c>
      <c r="F18" s="1">
        <f>SUM(ZSSP00:ZSSP87!F18)</f>
        <v>0</v>
      </c>
      <c r="G18" s="1">
        <f>SUM(ZSSP00:ZSSP87!G18)</f>
        <v>0</v>
      </c>
      <c r="H18" s="1">
        <f>SUM(ZSSP00:ZSSP87!H18)</f>
        <v>0</v>
      </c>
      <c r="I18" s="1">
        <f>SUM(ZSSP00:ZSSP87!I18)</f>
        <v>0</v>
      </c>
      <c r="J18" s="13">
        <f t="shared" si="0"/>
        <v>-1</v>
      </c>
      <c r="K18" s="13">
        <f t="shared" si="1"/>
        <v>0</v>
      </c>
      <c r="L18" s="13">
        <f t="shared" si="7"/>
        <v>5</v>
      </c>
      <c r="M18" s="13">
        <f t="shared" si="8"/>
        <v>-2</v>
      </c>
      <c r="N18" s="9">
        <f t="shared" si="2"/>
        <v>-0.3013698630136986</v>
      </c>
      <c r="O18" s="15">
        <f t="shared" si="9"/>
        <v>0.9041095890410954</v>
      </c>
      <c r="P18" s="9">
        <f t="shared" si="3"/>
        <v>4.109589041095887</v>
      </c>
      <c r="Q18" s="13">
        <f t="shared" si="4"/>
        <v>0</v>
      </c>
      <c r="R18" s="13">
        <f t="shared" si="5"/>
        <v>1</v>
      </c>
      <c r="T18" s="12"/>
      <c r="X18" s="4" t="s">
        <v>62</v>
      </c>
      <c r="Y18"/>
      <c r="Z18" s="4" t="s">
        <v>63</v>
      </c>
      <c r="AA18"/>
    </row>
    <row r="19" spans="1:29" ht="15">
      <c r="A19" s="17">
        <v>32587</v>
      </c>
      <c r="B19" s="1">
        <f>SUM(ZSSP00:ZSSP87!B19)</f>
        <v>0</v>
      </c>
      <c r="C19" s="1">
        <f>SUM(ZSSP00:ZSSP87!C19)</f>
        <v>0</v>
      </c>
      <c r="D19" s="1">
        <f>SUM(ZSSP00:ZSSP87!D19)</f>
        <v>0</v>
      </c>
      <c r="E19" s="1">
        <f>SUM(ZSSP00:ZSSP87!E19)</f>
        <v>1</v>
      </c>
      <c r="F19" s="1">
        <f>SUM(ZSSP00:ZSSP87!F19)</f>
        <v>1</v>
      </c>
      <c r="G19" s="1">
        <f>SUM(ZSSP00:ZSSP87!G19)</f>
        <v>2</v>
      </c>
      <c r="H19" s="1">
        <f>SUM(ZSSP00:ZSSP87!H19)</f>
        <v>0</v>
      </c>
      <c r="I19" s="1">
        <f>SUM(ZSSP00:ZSSP87!I19)</f>
        <v>0</v>
      </c>
      <c r="J19" s="13">
        <f t="shared" si="0"/>
        <v>-1</v>
      </c>
      <c r="K19" s="13">
        <f t="shared" si="1"/>
        <v>3</v>
      </c>
      <c r="L19" s="13">
        <f t="shared" si="7"/>
        <v>4</v>
      </c>
      <c r="M19" s="13">
        <f t="shared" si="8"/>
        <v>1</v>
      </c>
      <c r="N19" s="9">
        <f t="shared" si="2"/>
        <v>0.6027397260273972</v>
      </c>
      <c r="O19" s="15">
        <f t="shared" si="9"/>
        <v>1.5068493150684925</v>
      </c>
      <c r="P19" s="9">
        <f t="shared" si="3"/>
        <v>6.849315068493146</v>
      </c>
      <c r="Q19" s="13">
        <f t="shared" si="4"/>
        <v>3</v>
      </c>
      <c r="R19" s="13">
        <f t="shared" si="5"/>
        <v>1</v>
      </c>
      <c r="U19" s="18" t="s">
        <v>60</v>
      </c>
      <c r="Y19" s="4">
        <f>SUM(AB4:AB9)</f>
        <v>246</v>
      </c>
      <c r="Z19" s="8"/>
      <c r="AA19" s="4">
        <f>SUM(AA4:AA9)</f>
        <v>23.28767123287671</v>
      </c>
      <c r="AB19" s="8"/>
      <c r="AC19" s="8"/>
    </row>
    <row r="20" spans="1:27" ht="15">
      <c r="A20" s="17">
        <v>32588</v>
      </c>
      <c r="B20" s="1">
        <f>SUM(ZSSP00:ZSSP87!B20)</f>
        <v>1</v>
      </c>
      <c r="C20" s="1">
        <f>SUM(ZSSP00:ZSSP87!C20)</f>
        <v>1</v>
      </c>
      <c r="D20" s="1">
        <f>SUM(ZSSP00:ZSSP87!D20)</f>
        <v>1</v>
      </c>
      <c r="E20" s="1">
        <f>SUM(ZSSP00:ZSSP87!E20)</f>
        <v>0</v>
      </c>
      <c r="F20" s="1">
        <f>SUM(ZSSP00:ZSSP87!F20)</f>
        <v>3</v>
      </c>
      <c r="G20" s="1">
        <f>SUM(ZSSP00:ZSSP87!G20)</f>
        <v>2</v>
      </c>
      <c r="H20" s="1">
        <f>SUM(ZSSP00:ZSSP87!H20)</f>
        <v>3</v>
      </c>
      <c r="I20" s="1">
        <f>SUM(ZSSP00:ZSSP87!I20)</f>
        <v>0</v>
      </c>
      <c r="J20" s="13">
        <f t="shared" si="0"/>
        <v>1</v>
      </c>
      <c r="K20" s="13">
        <f t="shared" si="1"/>
        <v>2</v>
      </c>
      <c r="L20" s="13">
        <f t="shared" si="7"/>
        <v>5</v>
      </c>
      <c r="M20" s="13">
        <f t="shared" si="8"/>
        <v>3</v>
      </c>
      <c r="N20" s="9">
        <f t="shared" si="2"/>
        <v>0.9041095890410958</v>
      </c>
      <c r="O20" s="15">
        <f t="shared" si="9"/>
        <v>2.4109589041095885</v>
      </c>
      <c r="P20" s="9">
        <f t="shared" si="3"/>
        <v>10.958904109589037</v>
      </c>
      <c r="Q20" s="13">
        <f t="shared" si="4"/>
        <v>7</v>
      </c>
      <c r="R20" s="13">
        <f t="shared" si="5"/>
        <v>4</v>
      </c>
      <c r="T20" s="12"/>
      <c r="U20" s="4" t="s">
        <v>61</v>
      </c>
      <c r="Y20" s="4">
        <f>SUM(AB10:AB16)</f>
        <v>153</v>
      </c>
      <c r="AA20" s="4">
        <f>SUM(AA10:AA16)</f>
        <v>86.3013698630137</v>
      </c>
    </row>
    <row r="21" spans="1:25" ht="15">
      <c r="A21" s="17">
        <v>32589</v>
      </c>
      <c r="B21" s="1">
        <f>SUM(ZSSP00:ZSSP87!B21)</f>
        <v>1</v>
      </c>
      <c r="C21" s="1">
        <f>SUM(ZSSP00:ZSSP87!C21)</f>
        <v>0</v>
      </c>
      <c r="D21" s="1">
        <f>SUM(ZSSP00:ZSSP87!D21)</f>
        <v>0</v>
      </c>
      <c r="E21" s="1">
        <f>SUM(ZSSP00:ZSSP87!E21)</f>
        <v>0</v>
      </c>
      <c r="F21" s="1">
        <f>SUM(ZSSP00:ZSSP87!F21)</f>
        <v>0</v>
      </c>
      <c r="G21" s="1">
        <f>SUM(ZSSP00:ZSSP87!G21)</f>
        <v>0</v>
      </c>
      <c r="H21" s="1">
        <f>SUM(ZSSP00:ZSSP87!H21)</f>
        <v>2</v>
      </c>
      <c r="I21" s="1">
        <f>SUM(ZSSP00:ZSSP87!I21)</f>
        <v>0</v>
      </c>
      <c r="J21" s="13">
        <f t="shared" si="0"/>
        <v>1</v>
      </c>
      <c r="K21" s="13">
        <f t="shared" si="1"/>
        <v>-2</v>
      </c>
      <c r="L21" s="13">
        <f t="shared" si="7"/>
        <v>6</v>
      </c>
      <c r="M21" s="13">
        <f t="shared" si="8"/>
        <v>1</v>
      </c>
      <c r="N21" s="9">
        <f t="shared" si="2"/>
        <v>-0.3013698630136986</v>
      </c>
      <c r="O21" s="15">
        <f t="shared" si="9"/>
        <v>2.10958904109589</v>
      </c>
      <c r="P21" s="9">
        <f t="shared" si="3"/>
        <v>9.589041095890407</v>
      </c>
      <c r="Q21" s="13">
        <f t="shared" si="4"/>
        <v>1</v>
      </c>
      <c r="R21" s="13">
        <f t="shared" si="5"/>
        <v>2</v>
      </c>
      <c r="T21" s="12"/>
      <c r="X21" s="8"/>
      <c r="Y21" s="8"/>
    </row>
    <row r="22" spans="1:25" ht="15">
      <c r="A22" s="17">
        <v>32590</v>
      </c>
      <c r="B22" s="1">
        <f>SUM(ZSSP00:ZSSP87!B22)</f>
        <v>0</v>
      </c>
      <c r="C22" s="1">
        <f>SUM(ZSSP00:ZSSP87!C22)</f>
        <v>2</v>
      </c>
      <c r="D22" s="1">
        <f>SUM(ZSSP00:ZSSP87!D22)</f>
        <v>0</v>
      </c>
      <c r="E22" s="1">
        <f>SUM(ZSSP00:ZSSP87!E22)</f>
        <v>0</v>
      </c>
      <c r="F22" s="1">
        <f>SUM(ZSSP00:ZSSP87!F22)</f>
        <v>0</v>
      </c>
      <c r="G22" s="1">
        <f>SUM(ZSSP00:ZSSP87!G22)</f>
        <v>0</v>
      </c>
      <c r="H22" s="1">
        <f>SUM(ZSSP00:ZSSP87!H22)</f>
        <v>0</v>
      </c>
      <c r="I22" s="1">
        <f>SUM(ZSSP00:ZSSP87!I22)</f>
        <v>1</v>
      </c>
      <c r="J22" s="13">
        <f t="shared" si="0"/>
        <v>2</v>
      </c>
      <c r="K22" s="13">
        <f t="shared" si="1"/>
        <v>-1</v>
      </c>
      <c r="L22" s="13">
        <f t="shared" si="7"/>
        <v>8</v>
      </c>
      <c r="M22" s="13">
        <f t="shared" si="8"/>
        <v>0</v>
      </c>
      <c r="N22" s="9">
        <f t="shared" si="2"/>
        <v>0.3013698630136986</v>
      </c>
      <c r="O22" s="15">
        <f t="shared" si="9"/>
        <v>2.4109589041095885</v>
      </c>
      <c r="P22" s="9">
        <f t="shared" si="3"/>
        <v>10.958904109589037</v>
      </c>
      <c r="Q22" s="13">
        <f t="shared" si="4"/>
        <v>2</v>
      </c>
      <c r="R22" s="13">
        <f t="shared" si="5"/>
        <v>1</v>
      </c>
      <c r="T22" s="4" t="s">
        <v>66</v>
      </c>
      <c r="U22" s="21">
        <f>(B96+C96+F96+G96)*100/V2</f>
        <v>59.147869674185465</v>
      </c>
      <c r="X22" s="8"/>
      <c r="Y22" s="8"/>
    </row>
    <row r="23" spans="1:25" ht="15">
      <c r="A23" s="17">
        <v>32591</v>
      </c>
      <c r="B23" s="1">
        <f>SUM(ZSSP00:ZSSP87!B23)</f>
        <v>0</v>
      </c>
      <c r="C23" s="1">
        <f>SUM(ZSSP00:ZSSP87!C23)</f>
        <v>0</v>
      </c>
      <c r="D23" s="1">
        <f>SUM(ZSSP00:ZSSP87!D23)</f>
        <v>0</v>
      </c>
      <c r="E23" s="1">
        <f>SUM(ZSSP00:ZSSP87!E23)</f>
        <v>2</v>
      </c>
      <c r="F23" s="1">
        <f>SUM(ZSSP00:ZSSP87!F23)</f>
        <v>0</v>
      </c>
      <c r="G23" s="1">
        <f>SUM(ZSSP00:ZSSP87!G23)</f>
        <v>0</v>
      </c>
      <c r="H23" s="1">
        <f>SUM(ZSSP00:ZSSP87!H23)</f>
        <v>2</v>
      </c>
      <c r="I23" s="1">
        <f>SUM(ZSSP00:ZSSP87!I23)</f>
        <v>1</v>
      </c>
      <c r="J23" s="13">
        <f t="shared" si="0"/>
        <v>-2</v>
      </c>
      <c r="K23" s="13">
        <f t="shared" si="1"/>
        <v>-3</v>
      </c>
      <c r="L23" s="13">
        <f t="shared" si="7"/>
        <v>6</v>
      </c>
      <c r="M23" s="13">
        <f t="shared" si="8"/>
        <v>-3</v>
      </c>
      <c r="N23" s="9">
        <f t="shared" si="2"/>
        <v>-1.506849315068493</v>
      </c>
      <c r="O23" s="15">
        <f t="shared" si="9"/>
        <v>0.9041095890410955</v>
      </c>
      <c r="P23" s="9">
        <f t="shared" si="3"/>
        <v>4.109589041095888</v>
      </c>
      <c r="Q23" s="13">
        <f t="shared" si="4"/>
        <v>0</v>
      </c>
      <c r="R23" s="13">
        <f t="shared" si="5"/>
        <v>5</v>
      </c>
      <c r="T23" s="12"/>
      <c r="X23" s="8"/>
      <c r="Y23" s="8"/>
    </row>
    <row r="24" spans="1:25" ht="15">
      <c r="A24" s="17">
        <v>32592</v>
      </c>
      <c r="B24" s="1">
        <f>SUM(ZSSP00:ZSSP87!B24)</f>
        <v>0</v>
      </c>
      <c r="C24" s="1">
        <f>SUM(ZSSP00:ZSSP87!C24)</f>
        <v>2</v>
      </c>
      <c r="D24" s="1">
        <f>SUM(ZSSP00:ZSSP87!D24)</f>
        <v>3</v>
      </c>
      <c r="E24" s="1">
        <f>SUM(ZSSP00:ZSSP87!E24)</f>
        <v>3</v>
      </c>
      <c r="F24" s="1">
        <f>SUM(ZSSP00:ZSSP87!F24)</f>
        <v>4</v>
      </c>
      <c r="G24" s="1">
        <f>SUM(ZSSP00:ZSSP87!G24)</f>
        <v>3</v>
      </c>
      <c r="H24" s="1">
        <f>SUM(ZSSP00:ZSSP87!H24)</f>
        <v>1</v>
      </c>
      <c r="I24" s="1">
        <f>SUM(ZSSP00:ZSSP87!I24)</f>
        <v>2</v>
      </c>
      <c r="J24" s="13">
        <f t="shared" si="0"/>
        <v>-4</v>
      </c>
      <c r="K24" s="13">
        <f t="shared" si="1"/>
        <v>4</v>
      </c>
      <c r="L24" s="13">
        <f t="shared" si="7"/>
        <v>2</v>
      </c>
      <c r="M24" s="13">
        <f t="shared" si="8"/>
        <v>1</v>
      </c>
      <c r="N24" s="9">
        <f t="shared" si="2"/>
        <v>0</v>
      </c>
      <c r="O24" s="15">
        <f t="shared" si="9"/>
        <v>0.9041095890410955</v>
      </c>
      <c r="P24" s="9">
        <f t="shared" si="3"/>
        <v>4.109589041095888</v>
      </c>
      <c r="Q24" s="13">
        <f t="shared" si="4"/>
        <v>9</v>
      </c>
      <c r="R24" s="13">
        <f t="shared" si="5"/>
        <v>9</v>
      </c>
      <c r="T24" s="12"/>
      <c r="X24" s="8"/>
      <c r="Y24" s="8"/>
    </row>
    <row r="25" spans="1:25" ht="15">
      <c r="A25" s="17">
        <v>32593</v>
      </c>
      <c r="B25" s="1">
        <f>SUM(ZSSP00:ZSSP87!B25)</f>
        <v>0</v>
      </c>
      <c r="C25" s="1">
        <f>SUM(ZSSP00:ZSSP87!C25)</f>
        <v>0</v>
      </c>
      <c r="D25" s="1">
        <f>SUM(ZSSP00:ZSSP87!D25)</f>
        <v>0</v>
      </c>
      <c r="E25" s="1">
        <f>SUM(ZSSP00:ZSSP87!E25)</f>
        <v>0</v>
      </c>
      <c r="F25" s="1">
        <f>SUM(ZSSP00:ZSSP87!F25)</f>
        <v>0</v>
      </c>
      <c r="G25" s="1">
        <f>SUM(ZSSP00:ZSSP87!G25)</f>
        <v>0</v>
      </c>
      <c r="H25" s="1">
        <f>SUM(ZSSP00:ZSSP87!H25)</f>
        <v>0</v>
      </c>
      <c r="I25" s="1">
        <f>SUM(ZSSP00:ZSSP87!I25)</f>
        <v>0</v>
      </c>
      <c r="J25" s="13">
        <f t="shared" si="0"/>
        <v>0</v>
      </c>
      <c r="K25" s="13">
        <f t="shared" si="1"/>
        <v>0</v>
      </c>
      <c r="L25" s="13">
        <f t="shared" si="7"/>
        <v>2</v>
      </c>
      <c r="M25" s="13">
        <f t="shared" si="8"/>
        <v>1</v>
      </c>
      <c r="N25" s="9">
        <f t="shared" si="2"/>
        <v>0</v>
      </c>
      <c r="O25" s="15">
        <f t="shared" si="9"/>
        <v>0.9041095890410955</v>
      </c>
      <c r="P25" s="9">
        <f t="shared" si="3"/>
        <v>4.109589041095888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>
        <f>SUM(ZSSP00:ZSSP87!B26)</f>
        <v>0</v>
      </c>
      <c r="C26" s="1">
        <f>SUM(ZSSP00:ZSSP87!C26)</f>
        <v>1</v>
      </c>
      <c r="D26" s="1">
        <f>SUM(ZSSP00:ZSSP87!D26)</f>
        <v>0</v>
      </c>
      <c r="E26" s="1">
        <f>SUM(ZSSP00:ZSSP87!E26)</f>
        <v>1</v>
      </c>
      <c r="F26" s="1">
        <f>SUM(ZSSP00:ZSSP87!F26)</f>
        <v>2</v>
      </c>
      <c r="G26" s="1">
        <f>SUM(ZSSP00:ZSSP87!G26)</f>
        <v>2</v>
      </c>
      <c r="H26" s="1">
        <f>SUM(ZSSP00:ZSSP87!H26)</f>
        <v>0</v>
      </c>
      <c r="I26" s="1">
        <f>SUM(ZSSP00:ZSSP87!I26)</f>
        <v>1</v>
      </c>
      <c r="J26" s="13">
        <f t="shared" si="0"/>
        <v>0</v>
      </c>
      <c r="K26" s="13">
        <f t="shared" si="1"/>
        <v>3</v>
      </c>
      <c r="L26" s="13">
        <f t="shared" si="7"/>
        <v>2</v>
      </c>
      <c r="M26" s="13">
        <f t="shared" si="8"/>
        <v>4</v>
      </c>
      <c r="N26" s="9">
        <f t="shared" si="2"/>
        <v>0.9041095890410958</v>
      </c>
      <c r="O26" s="15">
        <f t="shared" si="9"/>
        <v>1.8082191780821915</v>
      </c>
      <c r="P26" s="9">
        <f t="shared" si="3"/>
        <v>8.219178082191778</v>
      </c>
      <c r="Q26" s="13">
        <f t="shared" si="4"/>
        <v>5</v>
      </c>
      <c r="R26" s="13">
        <f t="shared" si="5"/>
        <v>2</v>
      </c>
      <c r="T26" s="12"/>
      <c r="X26" s="8"/>
      <c r="Y26" s="8"/>
    </row>
    <row r="27" spans="1:25" ht="15">
      <c r="A27" s="17">
        <v>32595</v>
      </c>
      <c r="B27" s="1">
        <f>SUM(ZSSP00:ZSSP87!B27)</f>
        <v>1</v>
      </c>
      <c r="C27" s="1">
        <f>SUM(ZSSP00:ZSSP87!C27)</f>
        <v>0</v>
      </c>
      <c r="D27" s="1">
        <f>SUM(ZSSP00:ZSSP87!D27)</f>
        <v>1</v>
      </c>
      <c r="E27" s="1">
        <f>SUM(ZSSP00:ZSSP87!E27)</f>
        <v>3</v>
      </c>
      <c r="F27" s="1">
        <f>SUM(ZSSP00:ZSSP87!F27)</f>
        <v>3</v>
      </c>
      <c r="G27" s="1">
        <f>SUM(ZSSP00:ZSSP87!G27)</f>
        <v>1</v>
      </c>
      <c r="H27" s="1">
        <f>SUM(ZSSP00:ZSSP87!H27)</f>
        <v>4</v>
      </c>
      <c r="I27" s="1">
        <f>SUM(ZSSP00:ZSSP87!I27)</f>
        <v>1</v>
      </c>
      <c r="J27" s="13">
        <f t="shared" si="0"/>
        <v>-3</v>
      </c>
      <c r="K27" s="13">
        <f t="shared" si="1"/>
        <v>-1</v>
      </c>
      <c r="L27" s="13">
        <f t="shared" si="7"/>
        <v>-1</v>
      </c>
      <c r="M27" s="13">
        <f t="shared" si="8"/>
        <v>3</v>
      </c>
      <c r="N27" s="9">
        <f t="shared" si="2"/>
        <v>-1.2054794520547945</v>
      </c>
      <c r="O27" s="15">
        <f t="shared" si="9"/>
        <v>0.602739726027397</v>
      </c>
      <c r="P27" s="9">
        <f t="shared" si="3"/>
        <v>2.739726027397259</v>
      </c>
      <c r="Q27" s="13">
        <f t="shared" si="4"/>
        <v>5</v>
      </c>
      <c r="R27" s="13">
        <f t="shared" si="5"/>
        <v>9</v>
      </c>
      <c r="T27" s="12"/>
      <c r="X27" s="8"/>
      <c r="Y27" s="8"/>
    </row>
    <row r="28" spans="1:20" ht="15">
      <c r="A28" s="17">
        <v>32596</v>
      </c>
      <c r="B28" s="1">
        <f>SUM(ZSSP00:ZSSP87!B28)</f>
        <v>1</v>
      </c>
      <c r="C28" s="1">
        <f>SUM(ZSSP00:ZSSP87!C28)</f>
        <v>0</v>
      </c>
      <c r="D28" s="1">
        <f>SUM(ZSSP00:ZSSP87!D28)</f>
        <v>0</v>
      </c>
      <c r="E28" s="1">
        <f>SUM(ZSSP00:ZSSP87!E28)</f>
        <v>2</v>
      </c>
      <c r="F28" s="1">
        <f>SUM(ZSSP00:ZSSP87!F28)</f>
        <v>1</v>
      </c>
      <c r="G28" s="1">
        <f>SUM(ZSSP00:ZSSP87!G28)</f>
        <v>0</v>
      </c>
      <c r="H28" s="1">
        <f>SUM(ZSSP00:ZSSP87!H28)</f>
        <v>2</v>
      </c>
      <c r="I28" s="1">
        <f>SUM(ZSSP00:ZSSP87!I28)</f>
        <v>0</v>
      </c>
      <c r="J28" s="13">
        <f t="shared" si="0"/>
        <v>-1</v>
      </c>
      <c r="K28" s="13">
        <f t="shared" si="1"/>
        <v>-1</v>
      </c>
      <c r="L28" s="13">
        <f t="shared" si="7"/>
        <v>-2</v>
      </c>
      <c r="M28" s="13">
        <f t="shared" si="8"/>
        <v>2</v>
      </c>
      <c r="N28" s="9">
        <f t="shared" si="2"/>
        <v>-0.6027397260273972</v>
      </c>
      <c r="O28" s="15">
        <f t="shared" si="9"/>
        <v>0</v>
      </c>
      <c r="P28" s="9">
        <f t="shared" si="3"/>
        <v>0</v>
      </c>
      <c r="Q28" s="13">
        <f t="shared" si="4"/>
        <v>2</v>
      </c>
      <c r="R28" s="13">
        <f t="shared" si="5"/>
        <v>4</v>
      </c>
      <c r="T28" s="12"/>
    </row>
    <row r="29" spans="1:18" ht="15">
      <c r="A29" s="17">
        <v>32597</v>
      </c>
      <c r="B29" s="1">
        <f>SUM(ZSSP00:ZSSP87!B29)</f>
        <v>1</v>
      </c>
      <c r="C29" s="1">
        <f>SUM(ZSSP00:ZSSP87!C29)</f>
        <v>0</v>
      </c>
      <c r="D29" s="1">
        <f>SUM(ZSSP00:ZSSP87!D29)</f>
        <v>1</v>
      </c>
      <c r="E29" s="1">
        <f>SUM(ZSSP00:ZSSP87!E29)</f>
        <v>1</v>
      </c>
      <c r="F29" s="1">
        <f>SUM(ZSSP00:ZSSP87!F29)</f>
        <v>0</v>
      </c>
      <c r="G29" s="1">
        <f>SUM(ZSSP00:ZSSP87!G29)</f>
        <v>5</v>
      </c>
      <c r="H29" s="1">
        <f>SUM(ZSSP00:ZSSP87!H29)</f>
        <v>0</v>
      </c>
      <c r="I29" s="1">
        <f>SUM(ZSSP00:ZSSP87!I29)</f>
        <v>4</v>
      </c>
      <c r="J29" s="13">
        <f t="shared" si="0"/>
        <v>-1</v>
      </c>
      <c r="K29" s="13">
        <f t="shared" si="1"/>
        <v>1</v>
      </c>
      <c r="L29" s="13">
        <f t="shared" si="7"/>
        <v>-3</v>
      </c>
      <c r="M29" s="13">
        <f t="shared" si="8"/>
        <v>3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6</v>
      </c>
      <c r="R29" s="13">
        <f t="shared" si="5"/>
        <v>6</v>
      </c>
    </row>
    <row r="30" spans="1:20" ht="15">
      <c r="A30" s="17">
        <v>32598</v>
      </c>
      <c r="B30" s="1">
        <f>SUM(ZSSP00:ZSSP87!B30)</f>
        <v>0</v>
      </c>
      <c r="C30" s="1">
        <f>SUM(ZSSP00:ZSSP87!C30)</f>
        <v>1</v>
      </c>
      <c r="D30" s="1">
        <f>SUM(ZSSP00:ZSSP87!D30)</f>
        <v>0</v>
      </c>
      <c r="E30" s="1">
        <f>SUM(ZSSP00:ZSSP87!E30)</f>
        <v>1</v>
      </c>
      <c r="F30" s="1">
        <f>SUM(ZSSP00:ZSSP87!F30)</f>
        <v>0</v>
      </c>
      <c r="G30" s="1">
        <f>SUM(ZSSP00:ZSSP87!G30)</f>
        <v>0</v>
      </c>
      <c r="H30" s="1">
        <f>SUM(ZSSP00:ZSSP87!H30)</f>
        <v>0</v>
      </c>
      <c r="I30" s="1">
        <f>SUM(ZSSP00:ZSSP87!I30)</f>
        <v>0</v>
      </c>
      <c r="J30" s="13">
        <f t="shared" si="0"/>
        <v>0</v>
      </c>
      <c r="K30" s="13">
        <f t="shared" si="1"/>
        <v>0</v>
      </c>
      <c r="L30" s="13">
        <f t="shared" si="7"/>
        <v>-3</v>
      </c>
      <c r="M30" s="13">
        <f t="shared" si="8"/>
        <v>3</v>
      </c>
      <c r="N30" s="9">
        <f t="shared" si="2"/>
        <v>0</v>
      </c>
      <c r="O30" s="15">
        <f t="shared" si="9"/>
        <v>0</v>
      </c>
      <c r="P30" s="9">
        <f t="shared" si="3"/>
        <v>0</v>
      </c>
      <c r="Q30" s="13">
        <f t="shared" si="4"/>
        <v>1</v>
      </c>
      <c r="R30" s="13">
        <f t="shared" si="5"/>
        <v>1</v>
      </c>
      <c r="T30" s="12"/>
    </row>
    <row r="31" spans="1:20" ht="15">
      <c r="A31" s="17">
        <v>32599</v>
      </c>
      <c r="B31" s="1">
        <f>SUM(ZSSP00:ZSSP87!B31)</f>
        <v>1</v>
      </c>
      <c r="C31" s="1">
        <f>SUM(ZSSP00:ZSSP87!C31)</f>
        <v>0</v>
      </c>
      <c r="D31" s="1">
        <f>SUM(ZSSP00:ZSSP87!D31)</f>
        <v>2</v>
      </c>
      <c r="E31" s="1">
        <f>SUM(ZSSP00:ZSSP87!E31)</f>
        <v>0</v>
      </c>
      <c r="F31" s="1">
        <f>SUM(ZSSP00:ZSSP87!F31)</f>
        <v>3</v>
      </c>
      <c r="G31" s="1">
        <f>SUM(ZSSP00:ZSSP87!G31)</f>
        <v>2</v>
      </c>
      <c r="H31" s="1">
        <f>SUM(ZSSP00:ZSSP87!H31)</f>
        <v>3</v>
      </c>
      <c r="I31" s="1">
        <f>SUM(ZSSP00:ZSSP87!I31)</f>
        <v>1</v>
      </c>
      <c r="J31" s="13">
        <f t="shared" si="0"/>
        <v>-1</v>
      </c>
      <c r="K31" s="13">
        <f t="shared" si="1"/>
        <v>1</v>
      </c>
      <c r="L31" s="13">
        <f t="shared" si="7"/>
        <v>-4</v>
      </c>
      <c r="M31" s="13">
        <f t="shared" si="8"/>
        <v>4</v>
      </c>
      <c r="N31" s="9">
        <f t="shared" si="2"/>
        <v>0</v>
      </c>
      <c r="O31" s="15">
        <f t="shared" si="9"/>
        <v>0</v>
      </c>
      <c r="P31" s="9">
        <f t="shared" si="3"/>
        <v>0</v>
      </c>
      <c r="Q31" s="13">
        <f t="shared" si="4"/>
        <v>6</v>
      </c>
      <c r="R31" s="13">
        <f t="shared" si="5"/>
        <v>6</v>
      </c>
      <c r="T31" s="12"/>
    </row>
    <row r="32" spans="1:18" ht="15">
      <c r="A32" s="17">
        <v>32600</v>
      </c>
      <c r="B32" s="1">
        <f>SUM(ZSSP00:ZSSP87!B32)</f>
        <v>0</v>
      </c>
      <c r="C32" s="1">
        <f>SUM(ZSSP00:ZSSP87!C32)</f>
        <v>1</v>
      </c>
      <c r="D32" s="1">
        <f>SUM(ZSSP00:ZSSP87!D32)</f>
        <v>0</v>
      </c>
      <c r="E32" s="1">
        <f>SUM(ZSSP00:ZSSP87!E32)</f>
        <v>0</v>
      </c>
      <c r="F32" s="1">
        <f>SUM(ZSSP00:ZSSP87!F32)</f>
        <v>0</v>
      </c>
      <c r="G32" s="1">
        <f>SUM(ZSSP00:ZSSP87!G32)</f>
        <v>0</v>
      </c>
      <c r="H32" s="1">
        <f>SUM(ZSSP00:ZSSP87!H32)</f>
        <v>0</v>
      </c>
      <c r="I32" s="1">
        <f>SUM(ZSSP00:ZSSP87!I32)</f>
        <v>0</v>
      </c>
      <c r="J32" s="13">
        <f t="shared" si="0"/>
        <v>1</v>
      </c>
      <c r="K32" s="13">
        <f t="shared" si="1"/>
        <v>0</v>
      </c>
      <c r="L32" s="13">
        <f t="shared" si="7"/>
        <v>-3</v>
      </c>
      <c r="M32" s="13">
        <f t="shared" si="8"/>
        <v>4</v>
      </c>
      <c r="N32" s="9">
        <f t="shared" si="2"/>
        <v>0.3013698630136986</v>
      </c>
      <c r="O32" s="15">
        <f t="shared" si="9"/>
        <v>0.3013698630136986</v>
      </c>
      <c r="P32" s="9">
        <f t="shared" si="3"/>
        <v>1.3698630136986298</v>
      </c>
      <c r="Q32" s="13">
        <f t="shared" si="4"/>
        <v>1</v>
      </c>
      <c r="R32" s="13">
        <f t="shared" si="5"/>
        <v>0</v>
      </c>
    </row>
    <row r="33" spans="1:18" ht="15">
      <c r="A33" s="17">
        <v>32601</v>
      </c>
      <c r="B33" s="1">
        <f>SUM(ZSSP00:ZSSP87!B33)</f>
        <v>0</v>
      </c>
      <c r="C33" s="1">
        <f>SUM(ZSSP00:ZSSP87!C33)</f>
        <v>0</v>
      </c>
      <c r="D33" s="1">
        <f>SUM(ZSSP00:ZSSP87!D33)</f>
        <v>1</v>
      </c>
      <c r="E33" s="1">
        <f>SUM(ZSSP00:ZSSP87!E33)</f>
        <v>0</v>
      </c>
      <c r="F33" s="1">
        <f>SUM(ZSSP00:ZSSP87!F33)</f>
        <v>0</v>
      </c>
      <c r="G33" s="1">
        <f>SUM(ZSSP00:ZSSP87!G33)</f>
        <v>0</v>
      </c>
      <c r="H33" s="1">
        <f>SUM(ZSSP00:ZSSP87!H33)</f>
        <v>0</v>
      </c>
      <c r="I33" s="1">
        <f>SUM(ZSSP00:ZSSP87!I33)</f>
        <v>0</v>
      </c>
      <c r="J33" s="13">
        <f t="shared" si="0"/>
        <v>-1</v>
      </c>
      <c r="K33" s="13">
        <f t="shared" si="1"/>
        <v>0</v>
      </c>
      <c r="L33" s="13">
        <f t="shared" si="7"/>
        <v>-4</v>
      </c>
      <c r="M33" s="13">
        <f t="shared" si="8"/>
        <v>4</v>
      </c>
      <c r="N33" s="9">
        <f t="shared" si="2"/>
        <v>-0.3013698630136986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1</v>
      </c>
    </row>
    <row r="34" spans="1:18" ht="15">
      <c r="A34" s="17">
        <v>32602</v>
      </c>
      <c r="B34" s="1">
        <f>SUM(ZSSP00:ZSSP87!B34)</f>
        <v>2</v>
      </c>
      <c r="C34" s="1">
        <f>SUM(ZSSP00:ZSSP87!C34)</f>
        <v>0</v>
      </c>
      <c r="D34" s="1">
        <f>SUM(ZSSP00:ZSSP87!D34)</f>
        <v>1</v>
      </c>
      <c r="E34" s="1">
        <f>SUM(ZSSP00:ZSSP87!E34)</f>
        <v>1</v>
      </c>
      <c r="F34" s="1">
        <f>SUM(ZSSP00:ZSSP87!F34)</f>
        <v>1</v>
      </c>
      <c r="G34" s="1">
        <f>SUM(ZSSP00:ZSSP87!G34)</f>
        <v>2</v>
      </c>
      <c r="H34" s="1">
        <f>SUM(ZSSP00:ZSSP87!H34)</f>
        <v>2</v>
      </c>
      <c r="I34" s="1">
        <f>SUM(ZSSP00:ZSSP87!I34)</f>
        <v>2</v>
      </c>
      <c r="J34" s="13">
        <f t="shared" si="0"/>
        <v>0</v>
      </c>
      <c r="K34" s="13">
        <f t="shared" si="1"/>
        <v>-1</v>
      </c>
      <c r="L34" s="13">
        <f t="shared" si="7"/>
        <v>-4</v>
      </c>
      <c r="M34" s="13">
        <f t="shared" si="8"/>
        <v>3</v>
      </c>
      <c r="N34" s="9">
        <f t="shared" si="2"/>
        <v>-0.3013698630136986</v>
      </c>
      <c r="O34" s="15">
        <f t="shared" si="9"/>
        <v>-0.3013698630136986</v>
      </c>
      <c r="P34" s="9">
        <f t="shared" si="3"/>
        <v>-1.3698630136986298</v>
      </c>
      <c r="Q34" s="13">
        <f t="shared" si="4"/>
        <v>5</v>
      </c>
      <c r="R34" s="13">
        <f t="shared" si="5"/>
        <v>6</v>
      </c>
    </row>
    <row r="35" spans="1:18" ht="15">
      <c r="A35" s="17">
        <v>32603</v>
      </c>
      <c r="B35" s="1">
        <f>SUM(ZSSP00:ZSSP87!B35)</f>
        <v>1</v>
      </c>
      <c r="C35" s="1">
        <f>SUM(ZSSP00:ZSSP87!C35)</f>
        <v>1</v>
      </c>
      <c r="D35" s="1">
        <f>SUM(ZSSP00:ZSSP87!D35)</f>
        <v>0</v>
      </c>
      <c r="E35" s="1">
        <f>SUM(ZSSP00:ZSSP87!E35)</f>
        <v>1</v>
      </c>
      <c r="F35" s="1">
        <f>SUM(ZSSP00:ZSSP87!F35)</f>
        <v>2</v>
      </c>
      <c r="G35" s="1">
        <f>SUM(ZSSP00:ZSSP87!G35)</f>
        <v>2</v>
      </c>
      <c r="H35" s="1">
        <f>SUM(ZSSP00:ZSSP87!H35)</f>
        <v>0</v>
      </c>
      <c r="I35" s="1">
        <f>SUM(ZSSP00:ZSSP87!I35)</f>
        <v>1</v>
      </c>
      <c r="J35" s="13">
        <f t="shared" si="0"/>
        <v>1</v>
      </c>
      <c r="K35" s="13">
        <f t="shared" si="1"/>
        <v>3</v>
      </c>
      <c r="L35" s="13">
        <f t="shared" si="7"/>
        <v>-3</v>
      </c>
      <c r="M35" s="13">
        <f t="shared" si="8"/>
        <v>6</v>
      </c>
      <c r="N35" s="9">
        <f t="shared" si="2"/>
        <v>1.2054794520547945</v>
      </c>
      <c r="O35" s="15">
        <f t="shared" si="9"/>
        <v>0.9041095890410958</v>
      </c>
      <c r="P35" s="9">
        <f t="shared" si="3"/>
        <v>4.109589041095889</v>
      </c>
      <c r="Q35" s="13">
        <f t="shared" si="4"/>
        <v>6</v>
      </c>
      <c r="R35" s="13">
        <f t="shared" si="5"/>
        <v>2</v>
      </c>
    </row>
    <row r="36" spans="1:18" ht="15">
      <c r="A36" s="17">
        <v>32604</v>
      </c>
      <c r="B36" s="1">
        <f>SUM(ZSSP00:ZSSP87!B36)</f>
        <v>1</v>
      </c>
      <c r="C36" s="1">
        <f>SUM(ZSSP00:ZSSP87!C36)</f>
        <v>0</v>
      </c>
      <c r="D36" s="1">
        <f>SUM(ZSSP00:ZSSP87!D36)</f>
        <v>0</v>
      </c>
      <c r="E36" s="1">
        <f>SUM(ZSSP00:ZSSP87!E36)</f>
        <v>0</v>
      </c>
      <c r="F36" s="1">
        <f>SUM(ZSSP00:ZSSP87!F36)</f>
        <v>0</v>
      </c>
      <c r="G36" s="1">
        <f>SUM(ZSSP00:ZSSP87!G36)</f>
        <v>0</v>
      </c>
      <c r="H36" s="1">
        <f>SUM(ZSSP00:ZSSP87!H36)</f>
        <v>0</v>
      </c>
      <c r="I36" s="1">
        <f>SUM(ZSSP00:ZSSP87!I36)</f>
        <v>0</v>
      </c>
      <c r="J36" s="13">
        <f aca="true" t="shared" si="10" ref="J36:J67">+B36+C36-D36-E36</f>
        <v>1</v>
      </c>
      <c r="K36" s="13">
        <f aca="true" t="shared" si="11" ref="K36:K67">+F36+G36-H36-I36</f>
        <v>0</v>
      </c>
      <c r="L36" s="13">
        <f t="shared" si="7"/>
        <v>-2</v>
      </c>
      <c r="M36" s="13">
        <f t="shared" si="8"/>
        <v>6</v>
      </c>
      <c r="N36" s="9">
        <f aca="true" t="shared" si="12" ref="N36:N67">(+J36+K36)*($J$96/($J$96+$K$96))</f>
        <v>0.3013698630136986</v>
      </c>
      <c r="O36" s="15">
        <f t="shared" si="9"/>
        <v>1.2054794520547945</v>
      </c>
      <c r="P36" s="9">
        <f aca="true" t="shared" si="13" ref="P36:P67">O36*100/$N$96</f>
        <v>5.479452054794519</v>
      </c>
      <c r="Q36" s="13">
        <f aca="true" t="shared" si="14" ref="Q36:Q67">+B36+C36+F36+G36</f>
        <v>1</v>
      </c>
      <c r="R36" s="13">
        <f aca="true" t="shared" si="15" ref="R36:R67">D36+E36+H36+I36</f>
        <v>0</v>
      </c>
    </row>
    <row r="37" spans="1:18" ht="15">
      <c r="A37" s="17">
        <v>32605</v>
      </c>
      <c r="B37" s="1">
        <f>SUM(ZSSP00:ZSSP87!B37)</f>
        <v>1</v>
      </c>
      <c r="C37" s="1">
        <f>SUM(ZSSP00:ZSSP87!C37)</f>
        <v>0</v>
      </c>
      <c r="D37" s="1">
        <f>SUM(ZSSP00:ZSSP87!D37)</f>
        <v>0</v>
      </c>
      <c r="E37" s="1">
        <f>SUM(ZSSP00:ZSSP87!E37)</f>
        <v>0</v>
      </c>
      <c r="F37" s="1">
        <f>SUM(ZSSP00:ZSSP87!F37)</f>
        <v>2</v>
      </c>
      <c r="G37" s="1">
        <f>SUM(ZSSP00:ZSSP87!G37)</f>
        <v>1</v>
      </c>
      <c r="H37" s="1">
        <f>SUM(ZSSP00:ZSSP87!H37)</f>
        <v>0</v>
      </c>
      <c r="I37" s="1">
        <f>SUM(ZSSP00:ZSSP87!I37)</f>
        <v>0</v>
      </c>
      <c r="J37" s="13">
        <f t="shared" si="10"/>
        <v>1</v>
      </c>
      <c r="K37" s="13">
        <f t="shared" si="11"/>
        <v>3</v>
      </c>
      <c r="L37" s="13">
        <f aca="true" t="shared" si="16" ref="L37:L68">L36+J37</f>
        <v>-1</v>
      </c>
      <c r="M37" s="13">
        <f aca="true" t="shared" si="17" ref="M37:M68">M36+K37</f>
        <v>9</v>
      </c>
      <c r="N37" s="9">
        <f t="shared" si="12"/>
        <v>1.2054794520547945</v>
      </c>
      <c r="O37" s="15">
        <f aca="true" t="shared" si="18" ref="O37:O68">O36+N37</f>
        <v>2.410958904109589</v>
      </c>
      <c r="P37" s="9">
        <f t="shared" si="13"/>
        <v>10.958904109589039</v>
      </c>
      <c r="Q37" s="13">
        <f t="shared" si="14"/>
        <v>4</v>
      </c>
      <c r="R37" s="13">
        <f t="shared" si="15"/>
        <v>0</v>
      </c>
    </row>
    <row r="38" spans="1:18" ht="15">
      <c r="A38" s="17">
        <v>32606</v>
      </c>
      <c r="B38" s="1">
        <f>SUM(ZSSP00:ZSSP87!B38)</f>
        <v>2</v>
      </c>
      <c r="C38" s="1">
        <f>SUM(ZSSP00:ZSSP87!C38)</f>
        <v>0</v>
      </c>
      <c r="D38" s="1">
        <f>SUM(ZSSP00:ZSSP87!D38)</f>
        <v>1</v>
      </c>
      <c r="E38" s="1">
        <f>SUM(ZSSP00:ZSSP87!E38)</f>
        <v>1</v>
      </c>
      <c r="F38" s="1">
        <f>SUM(ZSSP00:ZSSP87!F38)</f>
        <v>3</v>
      </c>
      <c r="G38" s="1">
        <f>SUM(ZSSP00:ZSSP87!G38)</f>
        <v>0</v>
      </c>
      <c r="H38" s="1">
        <f>SUM(ZSSP00:ZSSP87!H38)</f>
        <v>1</v>
      </c>
      <c r="I38" s="1">
        <f>SUM(ZSSP00:ZSSP87!I38)</f>
        <v>2</v>
      </c>
      <c r="J38" s="13">
        <f t="shared" si="10"/>
        <v>0</v>
      </c>
      <c r="K38" s="13">
        <f t="shared" si="11"/>
        <v>0</v>
      </c>
      <c r="L38" s="13">
        <f t="shared" si="16"/>
        <v>-1</v>
      </c>
      <c r="M38" s="13">
        <f t="shared" si="17"/>
        <v>9</v>
      </c>
      <c r="N38" s="9">
        <f t="shared" si="12"/>
        <v>0</v>
      </c>
      <c r="O38" s="15">
        <f t="shared" si="18"/>
        <v>2.410958904109589</v>
      </c>
      <c r="P38" s="9">
        <f t="shared" si="13"/>
        <v>10.958904109589039</v>
      </c>
      <c r="Q38" s="13">
        <f t="shared" si="14"/>
        <v>5</v>
      </c>
      <c r="R38" s="13">
        <f t="shared" si="15"/>
        <v>5</v>
      </c>
    </row>
    <row r="39" spans="1:19" ht="15">
      <c r="A39" s="17">
        <v>32607</v>
      </c>
      <c r="B39" s="1">
        <f>SUM(ZSSP00:ZSSP87!B39)</f>
        <v>0</v>
      </c>
      <c r="C39" s="1">
        <f>SUM(ZSSP00:ZSSP87!C39)</f>
        <v>0</v>
      </c>
      <c r="D39" s="1">
        <f>SUM(ZSSP00:ZSSP87!D39)</f>
        <v>0</v>
      </c>
      <c r="E39" s="1">
        <f>SUM(ZSSP00:ZSSP87!E39)</f>
        <v>1</v>
      </c>
      <c r="F39" s="1">
        <f>SUM(ZSSP00:ZSSP87!F39)</f>
        <v>1</v>
      </c>
      <c r="G39" s="1">
        <f>SUM(ZSSP00:ZSSP87!G39)</f>
        <v>2</v>
      </c>
      <c r="H39" s="1">
        <f>SUM(ZSSP00:ZSSP87!H39)</f>
        <v>2</v>
      </c>
      <c r="I39" s="1">
        <f>SUM(ZSSP00:ZSSP87!I39)</f>
        <v>0</v>
      </c>
      <c r="J39" s="13">
        <f t="shared" si="10"/>
        <v>-1</v>
      </c>
      <c r="K39" s="13">
        <f t="shared" si="11"/>
        <v>1</v>
      </c>
      <c r="L39" s="13">
        <f t="shared" si="16"/>
        <v>-2</v>
      </c>
      <c r="M39" s="13">
        <f t="shared" si="17"/>
        <v>10</v>
      </c>
      <c r="N39" s="9">
        <f t="shared" si="12"/>
        <v>0</v>
      </c>
      <c r="O39" s="15">
        <f t="shared" si="18"/>
        <v>2.410958904109589</v>
      </c>
      <c r="P39" s="9">
        <f t="shared" si="13"/>
        <v>10.958904109589039</v>
      </c>
      <c r="Q39" s="13">
        <f t="shared" si="14"/>
        <v>3</v>
      </c>
      <c r="R39" s="13">
        <f t="shared" si="15"/>
        <v>3</v>
      </c>
      <c r="S39" s="12"/>
    </row>
    <row r="40" spans="1:18" ht="15">
      <c r="A40" s="17">
        <v>32608</v>
      </c>
      <c r="B40" s="1">
        <f>SUM(ZSSP00:ZSSP87!B40)</f>
        <v>2</v>
      </c>
      <c r="C40" s="1">
        <f>SUM(ZSSP00:ZSSP87!C40)</f>
        <v>3</v>
      </c>
      <c r="D40" s="1">
        <f>SUM(ZSSP00:ZSSP87!D40)</f>
        <v>1</v>
      </c>
      <c r="E40" s="1">
        <f>SUM(ZSSP00:ZSSP87!E40)</f>
        <v>0</v>
      </c>
      <c r="F40" s="1">
        <f>SUM(ZSSP00:ZSSP87!F40)</f>
        <v>0</v>
      </c>
      <c r="G40" s="1">
        <f>SUM(ZSSP00:ZSSP87!G40)</f>
        <v>0</v>
      </c>
      <c r="H40" s="1">
        <f>SUM(ZSSP00:ZSSP87!H40)</f>
        <v>1</v>
      </c>
      <c r="I40" s="1">
        <f>SUM(ZSSP00:ZSSP87!I40)</f>
        <v>1</v>
      </c>
      <c r="J40" s="13">
        <f t="shared" si="10"/>
        <v>4</v>
      </c>
      <c r="K40" s="13">
        <f t="shared" si="11"/>
        <v>-2</v>
      </c>
      <c r="L40" s="13">
        <f t="shared" si="16"/>
        <v>2</v>
      </c>
      <c r="M40" s="13">
        <f t="shared" si="17"/>
        <v>8</v>
      </c>
      <c r="N40" s="9">
        <f t="shared" si="12"/>
        <v>0.6027397260273972</v>
      </c>
      <c r="O40" s="15">
        <f t="shared" si="18"/>
        <v>3.013698630136986</v>
      </c>
      <c r="P40" s="9">
        <f t="shared" si="13"/>
        <v>13.698630136986298</v>
      </c>
      <c r="Q40" s="13">
        <f t="shared" si="14"/>
        <v>5</v>
      </c>
      <c r="R40" s="13">
        <f t="shared" si="15"/>
        <v>3</v>
      </c>
    </row>
    <row r="41" spans="1:18" ht="15">
      <c r="A41" s="17">
        <v>32609</v>
      </c>
      <c r="B41" s="1">
        <f>SUM(ZSSP00:ZSSP87!B41)</f>
        <v>0</v>
      </c>
      <c r="C41" s="1">
        <f>SUM(ZSSP00:ZSSP87!C41)</f>
        <v>0</v>
      </c>
      <c r="D41" s="1">
        <f>SUM(ZSSP00:ZSSP87!D41)</f>
        <v>0</v>
      </c>
      <c r="E41" s="1">
        <f>SUM(ZSSP00:ZSSP87!E41)</f>
        <v>0</v>
      </c>
      <c r="F41" s="1">
        <f>SUM(ZSSP00:ZSSP87!F41)</f>
        <v>1</v>
      </c>
      <c r="G41" s="1">
        <f>SUM(ZSSP00:ZSSP87!G41)</f>
        <v>0</v>
      </c>
      <c r="H41" s="1">
        <f>SUM(ZSSP00:ZSSP87!H41)</f>
        <v>2</v>
      </c>
      <c r="I41" s="1">
        <f>SUM(ZSSP00:ZSSP87!I41)</f>
        <v>0</v>
      </c>
      <c r="J41" s="13">
        <f t="shared" si="10"/>
        <v>0</v>
      </c>
      <c r="K41" s="13">
        <f t="shared" si="11"/>
        <v>-1</v>
      </c>
      <c r="L41" s="13">
        <f t="shared" si="16"/>
        <v>2</v>
      </c>
      <c r="M41" s="13">
        <f t="shared" si="17"/>
        <v>7</v>
      </c>
      <c r="N41" s="9">
        <f t="shared" si="12"/>
        <v>-0.3013698630136986</v>
      </c>
      <c r="O41" s="15">
        <f t="shared" si="18"/>
        <v>2.7123287671232874</v>
      </c>
      <c r="P41" s="9">
        <f t="shared" si="13"/>
        <v>12.328767123287667</v>
      </c>
      <c r="Q41" s="13">
        <f t="shared" si="14"/>
        <v>1</v>
      </c>
      <c r="R41" s="13">
        <f t="shared" si="15"/>
        <v>2</v>
      </c>
    </row>
    <row r="42" spans="1:18" ht="15">
      <c r="A42" s="17">
        <v>32610</v>
      </c>
      <c r="B42" s="1">
        <f>SUM(ZSSP00:ZSSP87!B42)</f>
        <v>0</v>
      </c>
      <c r="C42" s="1">
        <f>SUM(ZSSP00:ZSSP87!C42)</f>
        <v>1</v>
      </c>
      <c r="D42" s="1">
        <f>SUM(ZSSP00:ZSSP87!D42)</f>
        <v>0</v>
      </c>
      <c r="E42" s="1">
        <f>SUM(ZSSP00:ZSSP87!E42)</f>
        <v>2</v>
      </c>
      <c r="F42" s="1">
        <f>SUM(ZSSP00:ZSSP87!F42)</f>
        <v>1</v>
      </c>
      <c r="G42" s="1">
        <f>SUM(ZSSP00:ZSSP87!G42)</f>
        <v>0</v>
      </c>
      <c r="H42" s="1">
        <f>SUM(ZSSP00:ZSSP87!H42)</f>
        <v>0</v>
      </c>
      <c r="I42" s="1">
        <f>SUM(ZSSP00:ZSSP87!I42)</f>
        <v>0</v>
      </c>
      <c r="J42" s="13">
        <f t="shared" si="10"/>
        <v>-1</v>
      </c>
      <c r="K42" s="13">
        <f t="shared" si="11"/>
        <v>1</v>
      </c>
      <c r="L42" s="13">
        <f t="shared" si="16"/>
        <v>1</v>
      </c>
      <c r="M42" s="13">
        <f t="shared" si="17"/>
        <v>8</v>
      </c>
      <c r="N42" s="9">
        <f t="shared" si="12"/>
        <v>0</v>
      </c>
      <c r="O42" s="15">
        <f t="shared" si="18"/>
        <v>2.7123287671232874</v>
      </c>
      <c r="P42" s="9">
        <f t="shared" si="13"/>
        <v>12.328767123287667</v>
      </c>
      <c r="Q42" s="13">
        <f t="shared" si="14"/>
        <v>2</v>
      </c>
      <c r="R42" s="13">
        <f t="shared" si="15"/>
        <v>2</v>
      </c>
    </row>
    <row r="43" spans="1:18" ht="15">
      <c r="A43" s="17">
        <v>32611</v>
      </c>
      <c r="B43" s="1">
        <f>SUM(ZSSP00:ZSSP87!B43)</f>
        <v>0</v>
      </c>
      <c r="C43" s="1">
        <f>SUM(ZSSP00:ZSSP87!C43)</f>
        <v>0</v>
      </c>
      <c r="D43" s="1">
        <f>SUM(ZSSP00:ZSSP87!D43)</f>
        <v>0</v>
      </c>
      <c r="E43" s="1">
        <f>SUM(ZSSP00:ZSSP87!E43)</f>
        <v>0</v>
      </c>
      <c r="F43" s="1">
        <f>SUM(ZSSP00:ZSSP87!F43)</f>
        <v>0</v>
      </c>
      <c r="G43" s="1">
        <f>SUM(ZSSP00:ZSSP87!G43)</f>
        <v>0</v>
      </c>
      <c r="H43" s="1">
        <f>SUM(ZSSP00:ZSSP87!H43)</f>
        <v>1</v>
      </c>
      <c r="I43" s="1">
        <f>SUM(ZSSP00:ZSSP87!I43)</f>
        <v>0</v>
      </c>
      <c r="J43" s="13">
        <f t="shared" si="10"/>
        <v>0</v>
      </c>
      <c r="K43" s="13">
        <f t="shared" si="11"/>
        <v>-1</v>
      </c>
      <c r="L43" s="13">
        <f t="shared" si="16"/>
        <v>1</v>
      </c>
      <c r="M43" s="13">
        <f t="shared" si="17"/>
        <v>7</v>
      </c>
      <c r="N43" s="9">
        <f t="shared" si="12"/>
        <v>-0.3013698630136986</v>
      </c>
      <c r="O43" s="15">
        <f t="shared" si="18"/>
        <v>2.410958904109589</v>
      </c>
      <c r="P43" s="9">
        <f t="shared" si="13"/>
        <v>10.958904109589039</v>
      </c>
      <c r="Q43" s="13">
        <f t="shared" si="14"/>
        <v>0</v>
      </c>
      <c r="R43" s="13">
        <f t="shared" si="15"/>
        <v>1</v>
      </c>
    </row>
    <row r="44" spans="1:18" ht="15">
      <c r="A44" s="17">
        <v>32612</v>
      </c>
      <c r="B44" s="1">
        <f>SUM(ZSSP00:ZSSP87!B44)</f>
        <v>0</v>
      </c>
      <c r="C44" s="1">
        <f>SUM(ZSSP00:ZSSP87!C44)</f>
        <v>0</v>
      </c>
      <c r="D44" s="1">
        <f>SUM(ZSSP00:ZSSP87!D44)</f>
        <v>0</v>
      </c>
      <c r="E44" s="1">
        <f>SUM(ZSSP00:ZSSP87!E44)</f>
        <v>1</v>
      </c>
      <c r="F44" s="1">
        <f>SUM(ZSSP00:ZSSP87!F44)</f>
        <v>0</v>
      </c>
      <c r="G44" s="1">
        <f>SUM(ZSSP00:ZSSP87!G44)</f>
        <v>1</v>
      </c>
      <c r="H44" s="1">
        <f>SUM(ZSSP00:ZSSP87!H44)</f>
        <v>0</v>
      </c>
      <c r="I44" s="1">
        <f>SUM(ZSSP00:ZSSP87!I44)</f>
        <v>1</v>
      </c>
      <c r="J44" s="13">
        <f t="shared" si="10"/>
        <v>-1</v>
      </c>
      <c r="K44" s="13">
        <f t="shared" si="11"/>
        <v>0</v>
      </c>
      <c r="L44" s="13">
        <f t="shared" si="16"/>
        <v>0</v>
      </c>
      <c r="M44" s="13">
        <f t="shared" si="17"/>
        <v>7</v>
      </c>
      <c r="N44" s="9">
        <f t="shared" si="12"/>
        <v>-0.3013698630136986</v>
      </c>
      <c r="O44" s="15">
        <f t="shared" si="18"/>
        <v>2.1095890410958904</v>
      </c>
      <c r="P44" s="9">
        <f t="shared" si="13"/>
        <v>9.58904109589041</v>
      </c>
      <c r="Q44" s="13">
        <f t="shared" si="14"/>
        <v>1</v>
      </c>
      <c r="R44" s="13">
        <f t="shared" si="15"/>
        <v>2</v>
      </c>
    </row>
    <row r="45" spans="1:18" ht="15">
      <c r="A45" s="17">
        <v>32613</v>
      </c>
      <c r="B45" s="1">
        <f>SUM(ZSSP00:ZSSP87!B45)</f>
        <v>2</v>
      </c>
      <c r="C45" s="1">
        <f>SUM(ZSSP00:ZSSP87!C45)</f>
        <v>1</v>
      </c>
      <c r="D45" s="1">
        <f>SUM(ZSSP00:ZSSP87!D45)</f>
        <v>1</v>
      </c>
      <c r="E45" s="1">
        <f>SUM(ZSSP00:ZSSP87!E45)</f>
        <v>0</v>
      </c>
      <c r="F45" s="1">
        <f>SUM(ZSSP00:ZSSP87!F45)</f>
        <v>4</v>
      </c>
      <c r="G45" s="1">
        <f>SUM(ZSSP00:ZSSP87!G45)</f>
        <v>1</v>
      </c>
      <c r="H45" s="1">
        <f>SUM(ZSSP00:ZSSP87!H45)</f>
        <v>1</v>
      </c>
      <c r="I45" s="1">
        <f>SUM(ZSSP00:ZSSP87!I45)</f>
        <v>3</v>
      </c>
      <c r="J45" s="13">
        <f t="shared" si="10"/>
        <v>2</v>
      </c>
      <c r="K45" s="13">
        <f t="shared" si="11"/>
        <v>1</v>
      </c>
      <c r="L45" s="13">
        <f t="shared" si="16"/>
        <v>2</v>
      </c>
      <c r="M45" s="13">
        <f t="shared" si="17"/>
        <v>8</v>
      </c>
      <c r="N45" s="9">
        <f t="shared" si="12"/>
        <v>0.9041095890410958</v>
      </c>
      <c r="O45" s="15">
        <f t="shared" si="18"/>
        <v>3.0136986301369864</v>
      </c>
      <c r="P45" s="9">
        <f t="shared" si="13"/>
        <v>13.6986301369863</v>
      </c>
      <c r="Q45" s="13">
        <f t="shared" si="14"/>
        <v>8</v>
      </c>
      <c r="R45" s="13">
        <f t="shared" si="15"/>
        <v>5</v>
      </c>
    </row>
    <row r="46" spans="1:18" ht="15">
      <c r="A46" s="17">
        <v>32614</v>
      </c>
      <c r="B46" s="1">
        <f>SUM(ZSSP00:ZSSP87!B46)</f>
        <v>1</v>
      </c>
      <c r="C46" s="1">
        <f>SUM(ZSSP00:ZSSP87!C46)</f>
        <v>0</v>
      </c>
      <c r="D46" s="1">
        <f>SUM(ZSSP00:ZSSP87!D46)</f>
        <v>0</v>
      </c>
      <c r="E46" s="1">
        <f>SUM(ZSSP00:ZSSP87!E46)</f>
        <v>0</v>
      </c>
      <c r="F46" s="1">
        <f>SUM(ZSSP00:ZSSP87!F46)</f>
        <v>0</v>
      </c>
      <c r="G46" s="1">
        <f>SUM(ZSSP00:ZSSP87!G46)</f>
        <v>0</v>
      </c>
      <c r="H46" s="1">
        <f>SUM(ZSSP00:ZSSP87!H46)</f>
        <v>0</v>
      </c>
      <c r="I46" s="1">
        <f>SUM(ZSSP00:ZSSP87!I46)</f>
        <v>0</v>
      </c>
      <c r="J46" s="13">
        <f t="shared" si="10"/>
        <v>1</v>
      </c>
      <c r="K46" s="13">
        <f t="shared" si="11"/>
        <v>0</v>
      </c>
      <c r="L46" s="13">
        <f t="shared" si="16"/>
        <v>3</v>
      </c>
      <c r="M46" s="13">
        <f t="shared" si="17"/>
        <v>8</v>
      </c>
      <c r="N46" s="9">
        <f t="shared" si="12"/>
        <v>0.3013698630136986</v>
      </c>
      <c r="O46" s="15">
        <f t="shared" si="18"/>
        <v>3.315068493150685</v>
      </c>
      <c r="P46" s="9">
        <f t="shared" si="13"/>
        <v>15.06849315068493</v>
      </c>
      <c r="Q46" s="13">
        <f t="shared" si="14"/>
        <v>1</v>
      </c>
      <c r="R46" s="13">
        <f t="shared" si="15"/>
        <v>0</v>
      </c>
    </row>
    <row r="47" spans="1:18" ht="15">
      <c r="A47" s="17">
        <v>32615</v>
      </c>
      <c r="B47" s="1">
        <f>SUM(ZSSP00:ZSSP87!B47)</f>
        <v>0</v>
      </c>
      <c r="C47" s="1">
        <f>SUM(ZSSP00:ZSSP87!C47)</f>
        <v>3</v>
      </c>
      <c r="D47" s="1">
        <f>SUM(ZSSP00:ZSSP87!D47)</f>
        <v>1</v>
      </c>
      <c r="E47" s="1">
        <f>SUM(ZSSP00:ZSSP87!E47)</f>
        <v>2</v>
      </c>
      <c r="F47" s="1">
        <f>SUM(ZSSP00:ZSSP87!F47)</f>
        <v>1</v>
      </c>
      <c r="G47" s="1">
        <f>SUM(ZSSP00:ZSSP87!G47)</f>
        <v>2</v>
      </c>
      <c r="H47" s="1">
        <f>SUM(ZSSP00:ZSSP87!H47)</f>
        <v>0</v>
      </c>
      <c r="I47" s="1">
        <f>SUM(ZSSP00:ZSSP87!I47)</f>
        <v>0</v>
      </c>
      <c r="J47" s="13">
        <f t="shared" si="10"/>
        <v>0</v>
      </c>
      <c r="K47" s="13">
        <f t="shared" si="11"/>
        <v>3</v>
      </c>
      <c r="L47" s="13">
        <f t="shared" si="16"/>
        <v>3</v>
      </c>
      <c r="M47" s="13">
        <f t="shared" si="17"/>
        <v>11</v>
      </c>
      <c r="N47" s="9">
        <f t="shared" si="12"/>
        <v>0.9041095890410958</v>
      </c>
      <c r="O47" s="15">
        <f t="shared" si="18"/>
        <v>4.219178082191781</v>
      </c>
      <c r="P47" s="9">
        <f t="shared" si="13"/>
        <v>19.17808219178082</v>
      </c>
      <c r="Q47" s="13">
        <f t="shared" si="14"/>
        <v>6</v>
      </c>
      <c r="R47" s="13">
        <f t="shared" si="15"/>
        <v>3</v>
      </c>
    </row>
    <row r="48" spans="1:18" ht="15">
      <c r="A48" s="17">
        <v>32616</v>
      </c>
      <c r="B48" s="1">
        <f>SUM(ZSSP00:ZSSP87!B48)</f>
        <v>0</v>
      </c>
      <c r="C48" s="1">
        <f>SUM(ZSSP00:ZSSP87!C48)</f>
        <v>1</v>
      </c>
      <c r="D48" s="1">
        <f>SUM(ZSSP00:ZSSP87!D48)</f>
        <v>0</v>
      </c>
      <c r="E48" s="1">
        <f>SUM(ZSSP00:ZSSP87!E48)</f>
        <v>0</v>
      </c>
      <c r="F48" s="1">
        <f>SUM(ZSSP00:ZSSP87!F48)</f>
        <v>0</v>
      </c>
      <c r="G48" s="1">
        <f>SUM(ZSSP00:ZSSP87!G48)</f>
        <v>0</v>
      </c>
      <c r="H48" s="1">
        <f>SUM(ZSSP00:ZSSP87!H48)</f>
        <v>0</v>
      </c>
      <c r="I48" s="1">
        <f>SUM(ZSSP00:ZSSP87!I48)</f>
        <v>0</v>
      </c>
      <c r="J48" s="13">
        <f t="shared" si="10"/>
        <v>1</v>
      </c>
      <c r="K48" s="13">
        <f t="shared" si="11"/>
        <v>0</v>
      </c>
      <c r="L48" s="13">
        <f t="shared" si="16"/>
        <v>4</v>
      </c>
      <c r="M48" s="13">
        <f t="shared" si="17"/>
        <v>11</v>
      </c>
      <c r="N48" s="9">
        <f t="shared" si="12"/>
        <v>0.3013698630136986</v>
      </c>
      <c r="O48" s="15">
        <f t="shared" si="18"/>
        <v>4.52054794520548</v>
      </c>
      <c r="P48" s="9">
        <f t="shared" si="13"/>
        <v>20.54794520547945</v>
      </c>
      <c r="Q48" s="13">
        <f t="shared" si="14"/>
        <v>1</v>
      </c>
      <c r="R48" s="13">
        <f t="shared" si="15"/>
        <v>0</v>
      </c>
    </row>
    <row r="49" spans="1:18" ht="15">
      <c r="A49" s="17">
        <v>32617</v>
      </c>
      <c r="B49" s="1">
        <f>SUM(ZSSP00:ZSSP87!B49)</f>
        <v>0</v>
      </c>
      <c r="C49" s="1">
        <f>SUM(ZSSP00:ZSSP87!C49)</f>
        <v>0</v>
      </c>
      <c r="D49" s="1">
        <f>SUM(ZSSP00:ZSSP87!D49)</f>
        <v>0</v>
      </c>
      <c r="E49" s="1">
        <f>SUM(ZSSP00:ZSSP87!E49)</f>
        <v>0</v>
      </c>
      <c r="F49" s="1">
        <f>SUM(ZSSP00:ZSSP87!F49)</f>
        <v>3</v>
      </c>
      <c r="G49" s="1">
        <f>SUM(ZSSP00:ZSSP87!G49)</f>
        <v>1</v>
      </c>
      <c r="H49" s="1">
        <f>SUM(ZSSP00:ZSSP87!H49)</f>
        <v>1</v>
      </c>
      <c r="I49" s="1">
        <f>SUM(ZSSP00:ZSSP87!I49)</f>
        <v>1</v>
      </c>
      <c r="J49" s="13">
        <f t="shared" si="10"/>
        <v>0</v>
      </c>
      <c r="K49" s="13">
        <f t="shared" si="11"/>
        <v>2</v>
      </c>
      <c r="L49" s="13">
        <f t="shared" si="16"/>
        <v>4</v>
      </c>
      <c r="M49" s="13">
        <f t="shared" si="17"/>
        <v>13</v>
      </c>
      <c r="N49" s="9">
        <f t="shared" si="12"/>
        <v>0.6027397260273972</v>
      </c>
      <c r="O49" s="15">
        <f t="shared" si="18"/>
        <v>5.123287671232877</v>
      </c>
      <c r="P49" s="9">
        <f t="shared" si="13"/>
        <v>23.287671232876708</v>
      </c>
      <c r="Q49" s="13">
        <f t="shared" si="14"/>
        <v>4</v>
      </c>
      <c r="R49" s="13">
        <f t="shared" si="15"/>
        <v>2</v>
      </c>
    </row>
    <row r="50" spans="1:18" ht="15">
      <c r="A50" s="17">
        <v>32618</v>
      </c>
      <c r="B50" s="1">
        <f>SUM(ZSSP00:ZSSP87!B50)</f>
        <v>0</v>
      </c>
      <c r="C50" s="1">
        <f>SUM(ZSSP00:ZSSP87!C50)</f>
        <v>0</v>
      </c>
      <c r="D50" s="1">
        <f>SUM(ZSSP00:ZSSP87!D50)</f>
        <v>0</v>
      </c>
      <c r="E50" s="1">
        <f>SUM(ZSSP00:ZSSP87!E50)</f>
        <v>0</v>
      </c>
      <c r="F50" s="1">
        <f>SUM(ZSSP00:ZSSP87!F50)</f>
        <v>0</v>
      </c>
      <c r="G50" s="1">
        <f>SUM(ZSSP00:ZSSP87!G50)</f>
        <v>1</v>
      </c>
      <c r="H50" s="1">
        <f>SUM(ZSSP00:ZSSP87!H50)</f>
        <v>0</v>
      </c>
      <c r="I50" s="1">
        <f>SUM(ZSSP00:ZSSP87!I50)</f>
        <v>0</v>
      </c>
      <c r="J50" s="13">
        <f t="shared" si="10"/>
        <v>0</v>
      </c>
      <c r="K50" s="13">
        <f t="shared" si="11"/>
        <v>1</v>
      </c>
      <c r="L50" s="13">
        <f t="shared" si="16"/>
        <v>4</v>
      </c>
      <c r="M50" s="13">
        <f t="shared" si="17"/>
        <v>14</v>
      </c>
      <c r="N50" s="9">
        <f t="shared" si="12"/>
        <v>0.3013698630136986</v>
      </c>
      <c r="O50" s="15">
        <f t="shared" si="18"/>
        <v>5.424657534246576</v>
      </c>
      <c r="P50" s="9">
        <f t="shared" si="13"/>
        <v>24.65753424657534</v>
      </c>
      <c r="Q50" s="13">
        <f t="shared" si="14"/>
        <v>1</v>
      </c>
      <c r="R50" s="13">
        <f t="shared" si="15"/>
        <v>0</v>
      </c>
    </row>
    <row r="51" spans="1:18" ht="15">
      <c r="A51" s="17">
        <v>32619</v>
      </c>
      <c r="B51" s="1">
        <f>SUM(ZSSP00:ZSSP87!B51)</f>
        <v>1</v>
      </c>
      <c r="C51" s="1">
        <f>SUM(ZSSP00:ZSSP87!C51)</f>
        <v>0</v>
      </c>
      <c r="D51" s="1">
        <f>SUM(ZSSP00:ZSSP87!D51)</f>
        <v>0</v>
      </c>
      <c r="E51" s="1">
        <f>SUM(ZSSP00:ZSSP87!E51)</f>
        <v>0</v>
      </c>
      <c r="F51" s="1">
        <f>SUM(ZSSP00:ZSSP87!F51)</f>
        <v>2</v>
      </c>
      <c r="G51" s="1">
        <f>SUM(ZSSP00:ZSSP87!G51)</f>
        <v>1</v>
      </c>
      <c r="H51" s="1">
        <f>SUM(ZSSP00:ZSSP87!H51)</f>
        <v>0</v>
      </c>
      <c r="I51" s="1">
        <f>SUM(ZSSP00:ZSSP87!I51)</f>
        <v>0</v>
      </c>
      <c r="J51" s="13">
        <f t="shared" si="10"/>
        <v>1</v>
      </c>
      <c r="K51" s="13">
        <f t="shared" si="11"/>
        <v>3</v>
      </c>
      <c r="L51" s="13">
        <f t="shared" si="16"/>
        <v>5</v>
      </c>
      <c r="M51" s="13">
        <f t="shared" si="17"/>
        <v>17</v>
      </c>
      <c r="N51" s="9">
        <f t="shared" si="12"/>
        <v>1.2054794520547945</v>
      </c>
      <c r="O51" s="15">
        <f t="shared" si="18"/>
        <v>6.63013698630137</v>
      </c>
      <c r="P51" s="9">
        <f t="shared" si="13"/>
        <v>30.13698630136986</v>
      </c>
      <c r="Q51" s="13">
        <f t="shared" si="14"/>
        <v>4</v>
      </c>
      <c r="R51" s="13">
        <f t="shared" si="15"/>
        <v>0</v>
      </c>
    </row>
    <row r="52" spans="1:18" ht="15">
      <c r="A52" s="17">
        <v>32620</v>
      </c>
      <c r="B52" s="1">
        <f>SUM(ZSSP00:ZSSP87!B52)</f>
        <v>0</v>
      </c>
      <c r="C52" s="1">
        <f>SUM(ZSSP00:ZSSP87!C52)</f>
        <v>1</v>
      </c>
      <c r="D52" s="1">
        <f>SUM(ZSSP00:ZSSP87!D52)</f>
        <v>0</v>
      </c>
      <c r="E52" s="1">
        <f>SUM(ZSSP00:ZSSP87!E52)</f>
        <v>0</v>
      </c>
      <c r="F52" s="1">
        <f>SUM(ZSSP00:ZSSP87!F52)</f>
        <v>3</v>
      </c>
      <c r="G52" s="1">
        <f>SUM(ZSSP00:ZSSP87!G52)</f>
        <v>1</v>
      </c>
      <c r="H52" s="1">
        <f>SUM(ZSSP00:ZSSP87!H52)</f>
        <v>0</v>
      </c>
      <c r="I52" s="1">
        <f>SUM(ZSSP00:ZSSP87!I52)</f>
        <v>0</v>
      </c>
      <c r="J52" s="13">
        <f t="shared" si="10"/>
        <v>1</v>
      </c>
      <c r="K52" s="13">
        <f t="shared" si="11"/>
        <v>4</v>
      </c>
      <c r="L52" s="13">
        <f t="shared" si="16"/>
        <v>6</v>
      </c>
      <c r="M52" s="13">
        <f t="shared" si="17"/>
        <v>21</v>
      </c>
      <c r="N52" s="9">
        <f t="shared" si="12"/>
        <v>1.506849315068493</v>
      </c>
      <c r="O52" s="15">
        <f t="shared" si="18"/>
        <v>8.136986301369863</v>
      </c>
      <c r="P52" s="9">
        <f t="shared" si="13"/>
        <v>36.98630136986301</v>
      </c>
      <c r="Q52" s="13">
        <f t="shared" si="14"/>
        <v>5</v>
      </c>
      <c r="R52" s="13">
        <f t="shared" si="15"/>
        <v>0</v>
      </c>
    </row>
    <row r="53" spans="1:19" ht="15">
      <c r="A53" s="17">
        <v>32621</v>
      </c>
      <c r="B53" s="1">
        <f>SUM(ZSSP00:ZSSP87!B53)</f>
        <v>0</v>
      </c>
      <c r="C53" s="1">
        <f>SUM(ZSSP00:ZSSP87!C53)</f>
        <v>1</v>
      </c>
      <c r="D53" s="1">
        <f>SUM(ZSSP00:ZSSP87!D53)</f>
        <v>0</v>
      </c>
      <c r="E53" s="1">
        <f>SUM(ZSSP00:ZSSP87!E53)</f>
        <v>0</v>
      </c>
      <c r="F53" s="1">
        <f>SUM(ZSSP00:ZSSP87!F53)</f>
        <v>0</v>
      </c>
      <c r="G53" s="1">
        <f>SUM(ZSSP00:ZSSP87!G53)</f>
        <v>0</v>
      </c>
      <c r="H53" s="1">
        <f>SUM(ZSSP00:ZSSP87!H53)</f>
        <v>0</v>
      </c>
      <c r="I53" s="1">
        <f>SUM(ZSSP00:ZSSP87!I53)</f>
        <v>0</v>
      </c>
      <c r="J53" s="13">
        <f t="shared" si="10"/>
        <v>1</v>
      </c>
      <c r="K53" s="13">
        <f t="shared" si="11"/>
        <v>0</v>
      </c>
      <c r="L53" s="13">
        <f t="shared" si="16"/>
        <v>7</v>
      </c>
      <c r="M53" s="13">
        <f t="shared" si="17"/>
        <v>21</v>
      </c>
      <c r="N53" s="9">
        <f t="shared" si="12"/>
        <v>0.3013698630136986</v>
      </c>
      <c r="O53" s="15">
        <f t="shared" si="18"/>
        <v>8.438356164383562</v>
      </c>
      <c r="P53" s="9">
        <f t="shared" si="13"/>
        <v>38.35616438356164</v>
      </c>
      <c r="Q53" s="13">
        <f t="shared" si="14"/>
        <v>1</v>
      </c>
      <c r="R53" s="13">
        <f t="shared" si="15"/>
        <v>0</v>
      </c>
      <c r="S53" s="12"/>
    </row>
    <row r="54" spans="1:18" ht="15">
      <c r="A54" s="17">
        <v>32622</v>
      </c>
      <c r="B54" s="1">
        <f>SUM(ZSSP00:ZSSP87!B54)</f>
        <v>0</v>
      </c>
      <c r="C54" s="1">
        <f>SUM(ZSSP00:ZSSP87!C54)</f>
        <v>0</v>
      </c>
      <c r="D54" s="1">
        <f>SUM(ZSSP00:ZSSP87!D54)</f>
        <v>1</v>
      </c>
      <c r="E54" s="1">
        <f>SUM(ZSSP00:ZSSP87!E54)</f>
        <v>0</v>
      </c>
      <c r="F54" s="1">
        <f>SUM(ZSSP00:ZSSP87!F54)</f>
        <v>1</v>
      </c>
      <c r="G54" s="1">
        <f>SUM(ZSSP00:ZSSP87!G54)</f>
        <v>1</v>
      </c>
      <c r="H54" s="1">
        <f>SUM(ZSSP00:ZSSP87!H54)</f>
        <v>0</v>
      </c>
      <c r="I54" s="1">
        <f>SUM(ZSSP00:ZSSP87!I54)</f>
        <v>1</v>
      </c>
      <c r="J54" s="13">
        <f t="shared" si="10"/>
        <v>-1</v>
      </c>
      <c r="K54" s="13">
        <f t="shared" si="11"/>
        <v>1</v>
      </c>
      <c r="L54" s="13">
        <f t="shared" si="16"/>
        <v>6</v>
      </c>
      <c r="M54" s="13">
        <f t="shared" si="17"/>
        <v>22</v>
      </c>
      <c r="N54" s="9">
        <f t="shared" si="12"/>
        <v>0</v>
      </c>
      <c r="O54" s="15">
        <f t="shared" si="18"/>
        <v>8.438356164383562</v>
      </c>
      <c r="P54" s="9">
        <f t="shared" si="13"/>
        <v>38.35616438356164</v>
      </c>
      <c r="Q54" s="13">
        <f t="shared" si="14"/>
        <v>2</v>
      </c>
      <c r="R54" s="13">
        <f t="shared" si="15"/>
        <v>2</v>
      </c>
    </row>
    <row r="55" spans="1:18" ht="15">
      <c r="A55" s="17">
        <v>32623</v>
      </c>
      <c r="B55" s="1">
        <f>SUM(ZSSP00:ZSSP87!B55)</f>
        <v>0</v>
      </c>
      <c r="C55" s="1">
        <f>SUM(ZSSP00:ZSSP87!C55)</f>
        <v>0</v>
      </c>
      <c r="D55" s="1">
        <f>SUM(ZSSP00:ZSSP87!D55)</f>
        <v>0</v>
      </c>
      <c r="E55" s="1">
        <f>SUM(ZSSP00:ZSSP87!E55)</f>
        <v>0</v>
      </c>
      <c r="F55" s="1">
        <f>SUM(ZSSP00:ZSSP87!F55)</f>
        <v>1</v>
      </c>
      <c r="G55" s="1">
        <f>SUM(ZSSP00:ZSSP87!G55)</f>
        <v>1</v>
      </c>
      <c r="H55" s="1">
        <f>SUM(ZSSP00:ZSSP87!H55)</f>
        <v>1</v>
      </c>
      <c r="I55" s="1">
        <f>SUM(ZSSP00:ZSSP87!I55)</f>
        <v>0</v>
      </c>
      <c r="J55" s="13">
        <f t="shared" si="10"/>
        <v>0</v>
      </c>
      <c r="K55" s="13">
        <f t="shared" si="11"/>
        <v>1</v>
      </c>
      <c r="L55" s="13">
        <f t="shared" si="16"/>
        <v>6</v>
      </c>
      <c r="M55" s="13">
        <f t="shared" si="17"/>
        <v>23</v>
      </c>
      <c r="N55" s="9">
        <f t="shared" si="12"/>
        <v>0.3013698630136986</v>
      </c>
      <c r="O55" s="15">
        <f t="shared" si="18"/>
        <v>8.73972602739726</v>
      </c>
      <c r="P55" s="9">
        <f t="shared" si="13"/>
        <v>39.72602739726027</v>
      </c>
      <c r="Q55" s="13">
        <f t="shared" si="14"/>
        <v>2</v>
      </c>
      <c r="R55" s="13">
        <f t="shared" si="15"/>
        <v>1</v>
      </c>
    </row>
    <row r="56" spans="1:18" ht="15">
      <c r="A56" s="17">
        <v>32624</v>
      </c>
      <c r="B56" s="1">
        <f>SUM(ZSSP00:ZSSP87!B56)</f>
        <v>3</v>
      </c>
      <c r="C56" s="1">
        <f>SUM(ZSSP00:ZSSP87!C56)</f>
        <v>2</v>
      </c>
      <c r="D56" s="1">
        <f>SUM(ZSSP00:ZSSP87!D56)</f>
        <v>1</v>
      </c>
      <c r="E56" s="1">
        <f>SUM(ZSSP00:ZSSP87!E56)</f>
        <v>0</v>
      </c>
      <c r="F56" s="1">
        <f>SUM(ZSSP00:ZSSP87!F56)</f>
        <v>2</v>
      </c>
      <c r="G56" s="1">
        <f>SUM(ZSSP00:ZSSP87!G56)</f>
        <v>2</v>
      </c>
      <c r="H56" s="1">
        <f>SUM(ZSSP00:ZSSP87!H56)</f>
        <v>1</v>
      </c>
      <c r="I56" s="1">
        <f>SUM(ZSSP00:ZSSP87!I56)</f>
        <v>1</v>
      </c>
      <c r="J56" s="13">
        <f t="shared" si="10"/>
        <v>4</v>
      </c>
      <c r="K56" s="13">
        <f t="shared" si="11"/>
        <v>2</v>
      </c>
      <c r="L56" s="13">
        <f t="shared" si="16"/>
        <v>10</v>
      </c>
      <c r="M56" s="13">
        <f t="shared" si="17"/>
        <v>25</v>
      </c>
      <c r="N56" s="9">
        <f t="shared" si="12"/>
        <v>1.8082191780821917</v>
      </c>
      <c r="O56" s="15">
        <f t="shared" si="18"/>
        <v>10.547945205479452</v>
      </c>
      <c r="P56" s="9">
        <f t="shared" si="13"/>
        <v>47.94520547945205</v>
      </c>
      <c r="Q56" s="13">
        <f t="shared" si="14"/>
        <v>9</v>
      </c>
      <c r="R56" s="13">
        <f t="shared" si="15"/>
        <v>3</v>
      </c>
    </row>
    <row r="57" spans="1:18" ht="15">
      <c r="A57" s="17">
        <v>32625</v>
      </c>
      <c r="B57" s="1">
        <f>SUM(ZSSP00:ZSSP87!B57)</f>
        <v>0</v>
      </c>
      <c r="C57" s="1">
        <f>SUM(ZSSP00:ZSSP87!C57)</f>
        <v>0</v>
      </c>
      <c r="D57" s="1">
        <f>SUM(ZSSP00:ZSSP87!D57)</f>
        <v>0</v>
      </c>
      <c r="E57" s="1">
        <f>SUM(ZSSP00:ZSSP87!E57)</f>
        <v>1</v>
      </c>
      <c r="F57" s="1">
        <f>SUM(ZSSP00:ZSSP87!F57)</f>
        <v>0</v>
      </c>
      <c r="G57" s="1">
        <f>SUM(ZSSP00:ZSSP87!G57)</f>
        <v>1</v>
      </c>
      <c r="H57" s="1">
        <f>SUM(ZSSP00:ZSSP87!H57)</f>
        <v>0</v>
      </c>
      <c r="I57" s="1">
        <f>SUM(ZSSP00:ZSSP87!I57)</f>
        <v>0</v>
      </c>
      <c r="J57" s="13">
        <f t="shared" si="10"/>
        <v>-1</v>
      </c>
      <c r="K57" s="13">
        <f t="shared" si="11"/>
        <v>1</v>
      </c>
      <c r="L57" s="13">
        <f t="shared" si="16"/>
        <v>9</v>
      </c>
      <c r="M57" s="13">
        <f t="shared" si="17"/>
        <v>26</v>
      </c>
      <c r="N57" s="9">
        <f t="shared" si="12"/>
        <v>0</v>
      </c>
      <c r="O57" s="15">
        <f t="shared" si="18"/>
        <v>10.547945205479452</v>
      </c>
      <c r="P57" s="9">
        <f t="shared" si="13"/>
        <v>47.94520547945205</v>
      </c>
      <c r="Q57" s="13">
        <f t="shared" si="14"/>
        <v>1</v>
      </c>
      <c r="R57" s="13">
        <f t="shared" si="15"/>
        <v>1</v>
      </c>
    </row>
    <row r="58" spans="1:18" ht="15">
      <c r="A58" s="17">
        <v>32626</v>
      </c>
      <c r="B58" s="1">
        <f>SUM(ZSSP00:ZSSP87!B58)</f>
        <v>0</v>
      </c>
      <c r="C58" s="1">
        <f>SUM(ZSSP00:ZSSP87!C58)</f>
        <v>0</v>
      </c>
      <c r="D58" s="1">
        <f>SUM(ZSSP00:ZSSP87!D58)</f>
        <v>0</v>
      </c>
      <c r="E58" s="1">
        <f>SUM(ZSSP00:ZSSP87!E58)</f>
        <v>0</v>
      </c>
      <c r="F58" s="1">
        <f>SUM(ZSSP00:ZSSP87!F58)</f>
        <v>1</v>
      </c>
      <c r="G58" s="1">
        <f>SUM(ZSSP00:ZSSP87!G58)</f>
        <v>0</v>
      </c>
      <c r="H58" s="1">
        <f>SUM(ZSSP00:ZSSP87!H58)</f>
        <v>2</v>
      </c>
      <c r="I58" s="1">
        <f>SUM(ZSSP00:ZSSP87!I58)</f>
        <v>0</v>
      </c>
      <c r="J58" s="13">
        <f t="shared" si="10"/>
        <v>0</v>
      </c>
      <c r="K58" s="13">
        <f t="shared" si="11"/>
        <v>-1</v>
      </c>
      <c r="L58" s="13">
        <f t="shared" si="16"/>
        <v>9</v>
      </c>
      <c r="M58" s="13">
        <f t="shared" si="17"/>
        <v>25</v>
      </c>
      <c r="N58" s="9">
        <f t="shared" si="12"/>
        <v>-0.3013698630136986</v>
      </c>
      <c r="O58" s="15">
        <f t="shared" si="18"/>
        <v>10.246575342465754</v>
      </c>
      <c r="P58" s="9">
        <f t="shared" si="13"/>
        <v>46.575342465753415</v>
      </c>
      <c r="Q58" s="13">
        <f t="shared" si="14"/>
        <v>1</v>
      </c>
      <c r="R58" s="13">
        <f t="shared" si="15"/>
        <v>2</v>
      </c>
    </row>
    <row r="59" spans="1:18" ht="15">
      <c r="A59" s="17">
        <v>32627</v>
      </c>
      <c r="B59" s="1">
        <f>SUM(ZSSP00:ZSSP87!B59)</f>
        <v>1</v>
      </c>
      <c r="C59" s="1">
        <f>SUM(ZSSP00:ZSSP87!C59)</f>
        <v>1</v>
      </c>
      <c r="D59" s="1">
        <f>SUM(ZSSP00:ZSSP87!D59)</f>
        <v>1</v>
      </c>
      <c r="E59" s="1">
        <f>SUM(ZSSP00:ZSSP87!E59)</f>
        <v>1</v>
      </c>
      <c r="F59" s="1">
        <f>SUM(ZSSP00:ZSSP87!F59)</f>
        <v>2</v>
      </c>
      <c r="G59" s="1">
        <f>SUM(ZSSP00:ZSSP87!G59)</f>
        <v>0</v>
      </c>
      <c r="H59" s="1">
        <f>SUM(ZSSP00:ZSSP87!H59)</f>
        <v>1</v>
      </c>
      <c r="I59" s="1">
        <f>SUM(ZSSP00:ZSSP87!I59)</f>
        <v>2</v>
      </c>
      <c r="J59" s="13">
        <f t="shared" si="10"/>
        <v>0</v>
      </c>
      <c r="K59" s="13">
        <f t="shared" si="11"/>
        <v>-1</v>
      </c>
      <c r="L59" s="13">
        <f t="shared" si="16"/>
        <v>9</v>
      </c>
      <c r="M59" s="13">
        <f t="shared" si="17"/>
        <v>24</v>
      </c>
      <c r="N59" s="9">
        <f t="shared" si="12"/>
        <v>-0.3013698630136986</v>
      </c>
      <c r="O59" s="15">
        <f t="shared" si="18"/>
        <v>9.945205479452055</v>
      </c>
      <c r="P59" s="9">
        <f t="shared" si="13"/>
        <v>45.20547945205478</v>
      </c>
      <c r="Q59" s="13">
        <f t="shared" si="14"/>
        <v>4</v>
      </c>
      <c r="R59" s="13">
        <f t="shared" si="15"/>
        <v>5</v>
      </c>
    </row>
    <row r="60" spans="1:18" ht="15">
      <c r="A60" s="17">
        <v>32628</v>
      </c>
      <c r="B60" s="1">
        <f>SUM(ZSSP00:ZSSP87!B60)</f>
        <v>0</v>
      </c>
      <c r="C60" s="1">
        <f>SUM(ZSSP00:ZSSP87!C60)</f>
        <v>0</v>
      </c>
      <c r="D60" s="1">
        <f>SUM(ZSSP00:ZSSP87!D60)</f>
        <v>0</v>
      </c>
      <c r="E60" s="1">
        <f>SUM(ZSSP00:ZSSP87!E60)</f>
        <v>0</v>
      </c>
      <c r="F60" s="1">
        <f>SUM(ZSSP00:ZSSP87!F60)</f>
        <v>0</v>
      </c>
      <c r="G60" s="1">
        <f>SUM(ZSSP00:ZSSP87!G60)</f>
        <v>0</v>
      </c>
      <c r="H60" s="1">
        <f>SUM(ZSSP00:ZSSP87!H60)</f>
        <v>0</v>
      </c>
      <c r="I60" s="1">
        <f>SUM(ZSSP00:ZSSP87!I60)</f>
        <v>0</v>
      </c>
      <c r="J60" s="13">
        <f t="shared" si="10"/>
        <v>0</v>
      </c>
      <c r="K60" s="13">
        <f t="shared" si="11"/>
        <v>0</v>
      </c>
      <c r="L60" s="13">
        <f t="shared" si="16"/>
        <v>9</v>
      </c>
      <c r="M60" s="13">
        <f t="shared" si="17"/>
        <v>24</v>
      </c>
      <c r="N60" s="9">
        <f t="shared" si="12"/>
        <v>0</v>
      </c>
      <c r="O60" s="15">
        <f t="shared" si="18"/>
        <v>9.945205479452055</v>
      </c>
      <c r="P60" s="9">
        <f t="shared" si="13"/>
        <v>45.20547945205478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1">
        <f>SUM(ZSSP00:ZSSP87!B61)</f>
        <v>1</v>
      </c>
      <c r="C61" s="1">
        <f>SUM(ZSSP00:ZSSP87!C61)</f>
        <v>1</v>
      </c>
      <c r="D61" s="1">
        <f>SUM(ZSSP00:ZSSP87!D61)</f>
        <v>0</v>
      </c>
      <c r="E61" s="1">
        <f>SUM(ZSSP00:ZSSP87!E61)</f>
        <v>0</v>
      </c>
      <c r="F61" s="1">
        <f>SUM(ZSSP00:ZSSP87!F61)</f>
        <v>4</v>
      </c>
      <c r="G61" s="1">
        <f>SUM(ZSSP00:ZSSP87!G61)</f>
        <v>3</v>
      </c>
      <c r="H61" s="1">
        <f>SUM(ZSSP00:ZSSP87!H61)</f>
        <v>0</v>
      </c>
      <c r="I61" s="1">
        <f>SUM(ZSSP00:ZSSP87!I61)</f>
        <v>2</v>
      </c>
      <c r="J61" s="13">
        <f t="shared" si="10"/>
        <v>2</v>
      </c>
      <c r="K61" s="13">
        <f t="shared" si="11"/>
        <v>5</v>
      </c>
      <c r="L61" s="13">
        <f t="shared" si="16"/>
        <v>11</v>
      </c>
      <c r="M61" s="13">
        <f t="shared" si="17"/>
        <v>29</v>
      </c>
      <c r="N61" s="9">
        <f t="shared" si="12"/>
        <v>2.1095890410958904</v>
      </c>
      <c r="O61" s="15">
        <f t="shared" si="18"/>
        <v>12.054794520547945</v>
      </c>
      <c r="P61" s="9">
        <f t="shared" si="13"/>
        <v>54.7945205479452</v>
      </c>
      <c r="Q61" s="13">
        <f t="shared" si="14"/>
        <v>9</v>
      </c>
      <c r="R61" s="13">
        <f t="shared" si="15"/>
        <v>2</v>
      </c>
    </row>
    <row r="62" spans="1:18" ht="15">
      <c r="A62" s="17">
        <v>32630</v>
      </c>
      <c r="B62" s="1">
        <f>SUM(ZSSP00:ZSSP87!B62)</f>
        <v>0</v>
      </c>
      <c r="C62" s="1">
        <f>SUM(ZSSP00:ZSSP87!C62)</f>
        <v>1</v>
      </c>
      <c r="D62" s="1">
        <f>SUM(ZSSP00:ZSSP87!D62)</f>
        <v>0</v>
      </c>
      <c r="E62" s="1">
        <f>SUM(ZSSP00:ZSSP87!E62)</f>
        <v>0</v>
      </c>
      <c r="F62" s="1">
        <f>SUM(ZSSP00:ZSSP87!F62)</f>
        <v>0</v>
      </c>
      <c r="G62" s="1">
        <f>SUM(ZSSP00:ZSSP87!G62)</f>
        <v>3</v>
      </c>
      <c r="H62" s="1">
        <f>SUM(ZSSP00:ZSSP87!H62)</f>
        <v>2</v>
      </c>
      <c r="I62" s="1">
        <f>SUM(ZSSP00:ZSSP87!I62)</f>
        <v>2</v>
      </c>
      <c r="J62" s="13">
        <f t="shared" si="10"/>
        <v>1</v>
      </c>
      <c r="K62" s="13">
        <f t="shared" si="11"/>
        <v>-1</v>
      </c>
      <c r="L62" s="13">
        <f t="shared" si="16"/>
        <v>12</v>
      </c>
      <c r="M62" s="13">
        <f t="shared" si="17"/>
        <v>28</v>
      </c>
      <c r="N62" s="9">
        <f t="shared" si="12"/>
        <v>0</v>
      </c>
      <c r="O62" s="15">
        <f t="shared" si="18"/>
        <v>12.054794520547945</v>
      </c>
      <c r="P62" s="9">
        <f t="shared" si="13"/>
        <v>54.7945205479452</v>
      </c>
      <c r="Q62" s="13">
        <f t="shared" si="14"/>
        <v>4</v>
      </c>
      <c r="R62" s="13">
        <f t="shared" si="15"/>
        <v>4</v>
      </c>
    </row>
    <row r="63" spans="1:18" ht="15">
      <c r="A63" s="17">
        <v>32631</v>
      </c>
      <c r="B63" s="1">
        <f>SUM(ZSSP00:ZSSP87!B63)</f>
        <v>1</v>
      </c>
      <c r="C63" s="1">
        <f>SUM(ZSSP00:ZSSP87!C63)</f>
        <v>1</v>
      </c>
      <c r="D63" s="1">
        <f>SUM(ZSSP00:ZSSP87!D63)</f>
        <v>0</v>
      </c>
      <c r="E63" s="1">
        <f>SUM(ZSSP00:ZSSP87!E63)</f>
        <v>2</v>
      </c>
      <c r="F63" s="1">
        <f>SUM(ZSSP00:ZSSP87!F63)</f>
        <v>2</v>
      </c>
      <c r="G63" s="1">
        <f>SUM(ZSSP00:ZSSP87!G63)</f>
        <v>0</v>
      </c>
      <c r="H63" s="1">
        <f>SUM(ZSSP00:ZSSP87!H63)</f>
        <v>1</v>
      </c>
      <c r="I63" s="1">
        <f>SUM(ZSSP00:ZSSP87!I63)</f>
        <v>0</v>
      </c>
      <c r="J63" s="13">
        <f t="shared" si="10"/>
        <v>0</v>
      </c>
      <c r="K63" s="13">
        <f t="shared" si="11"/>
        <v>1</v>
      </c>
      <c r="L63" s="13">
        <f t="shared" si="16"/>
        <v>12</v>
      </c>
      <c r="M63" s="13">
        <f t="shared" si="17"/>
        <v>29</v>
      </c>
      <c r="N63" s="9">
        <f t="shared" si="12"/>
        <v>0.3013698630136986</v>
      </c>
      <c r="O63" s="15">
        <f t="shared" si="18"/>
        <v>12.356164383561644</v>
      </c>
      <c r="P63" s="9">
        <f t="shared" si="13"/>
        <v>56.16438356164383</v>
      </c>
      <c r="Q63" s="13">
        <f t="shared" si="14"/>
        <v>4</v>
      </c>
      <c r="R63" s="13">
        <f t="shared" si="15"/>
        <v>3</v>
      </c>
    </row>
    <row r="64" spans="1:18" ht="15">
      <c r="A64" s="17">
        <v>32632</v>
      </c>
      <c r="B64" s="1">
        <f>SUM(ZSSP00:ZSSP87!B64)</f>
        <v>0</v>
      </c>
      <c r="C64" s="1">
        <f>SUM(ZSSP00:ZSSP87!C64)</f>
        <v>0</v>
      </c>
      <c r="D64" s="1">
        <f>SUM(ZSSP00:ZSSP87!D64)</f>
        <v>0</v>
      </c>
      <c r="E64" s="1">
        <f>SUM(ZSSP00:ZSSP87!E64)</f>
        <v>0</v>
      </c>
      <c r="F64" s="1">
        <f>SUM(ZSSP00:ZSSP87!F64)</f>
        <v>0</v>
      </c>
      <c r="G64" s="1">
        <f>SUM(ZSSP00:ZSSP87!G64)</f>
        <v>0</v>
      </c>
      <c r="H64" s="1">
        <f>SUM(ZSSP00:ZSSP87!H64)</f>
        <v>0</v>
      </c>
      <c r="I64" s="1">
        <f>SUM(ZSSP00:ZSSP87!I64)</f>
        <v>0</v>
      </c>
      <c r="J64" s="13">
        <f t="shared" si="10"/>
        <v>0</v>
      </c>
      <c r="K64" s="13">
        <f t="shared" si="11"/>
        <v>0</v>
      </c>
      <c r="L64" s="13">
        <f t="shared" si="16"/>
        <v>12</v>
      </c>
      <c r="M64" s="13">
        <f t="shared" si="17"/>
        <v>29</v>
      </c>
      <c r="N64" s="9">
        <f t="shared" si="12"/>
        <v>0</v>
      </c>
      <c r="O64" s="15">
        <f t="shared" si="18"/>
        <v>12.356164383561644</v>
      </c>
      <c r="P64" s="9">
        <f t="shared" si="13"/>
        <v>56.16438356164383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>
        <f>SUM(ZSSP00:ZSSP87!B65)</f>
        <v>1</v>
      </c>
      <c r="C65" s="1">
        <f>SUM(ZSSP00:ZSSP87!C65)</f>
        <v>0</v>
      </c>
      <c r="D65" s="1">
        <f>SUM(ZSSP00:ZSSP87!D65)</f>
        <v>0</v>
      </c>
      <c r="E65" s="1">
        <f>SUM(ZSSP00:ZSSP87!E65)</f>
        <v>0</v>
      </c>
      <c r="F65" s="1">
        <f>SUM(ZSSP00:ZSSP87!F65)</f>
        <v>0</v>
      </c>
      <c r="G65" s="1">
        <f>SUM(ZSSP00:ZSSP87!G65)</f>
        <v>2</v>
      </c>
      <c r="H65" s="1">
        <f>SUM(ZSSP00:ZSSP87!H65)</f>
        <v>0</v>
      </c>
      <c r="I65" s="1">
        <f>SUM(ZSSP00:ZSSP87!I65)</f>
        <v>1</v>
      </c>
      <c r="J65" s="13">
        <f t="shared" si="10"/>
        <v>1</v>
      </c>
      <c r="K65" s="13">
        <f t="shared" si="11"/>
        <v>1</v>
      </c>
      <c r="L65" s="13">
        <f t="shared" si="16"/>
        <v>13</v>
      </c>
      <c r="M65" s="13">
        <f t="shared" si="17"/>
        <v>30</v>
      </c>
      <c r="N65" s="9">
        <f t="shared" si="12"/>
        <v>0.6027397260273972</v>
      </c>
      <c r="O65" s="15">
        <f t="shared" si="18"/>
        <v>12.958904109589042</v>
      </c>
      <c r="P65" s="9">
        <f t="shared" si="13"/>
        <v>58.9041095890411</v>
      </c>
      <c r="Q65" s="13">
        <f t="shared" si="14"/>
        <v>3</v>
      </c>
      <c r="R65" s="13">
        <f t="shared" si="15"/>
        <v>1</v>
      </c>
    </row>
    <row r="66" spans="1:18" ht="15">
      <c r="A66" s="17">
        <v>32634</v>
      </c>
      <c r="B66" s="1">
        <f>SUM(ZSSP00:ZSSP87!B66)</f>
        <v>0</v>
      </c>
      <c r="C66" s="1">
        <f>SUM(ZSSP00:ZSSP87!C66)</f>
        <v>3</v>
      </c>
      <c r="D66" s="1">
        <f>SUM(ZSSP00:ZSSP87!D66)</f>
        <v>0</v>
      </c>
      <c r="E66" s="1">
        <f>SUM(ZSSP00:ZSSP87!E66)</f>
        <v>1</v>
      </c>
      <c r="F66" s="1">
        <f>SUM(ZSSP00:ZSSP87!F66)</f>
        <v>2</v>
      </c>
      <c r="G66" s="1">
        <f>SUM(ZSSP00:ZSSP87!G66)</f>
        <v>2</v>
      </c>
      <c r="H66" s="1">
        <f>SUM(ZSSP00:ZSSP87!H66)</f>
        <v>0</v>
      </c>
      <c r="I66" s="1">
        <f>SUM(ZSSP00:ZSSP87!I66)</f>
        <v>0</v>
      </c>
      <c r="J66" s="13">
        <f t="shared" si="10"/>
        <v>2</v>
      </c>
      <c r="K66" s="13">
        <f t="shared" si="11"/>
        <v>4</v>
      </c>
      <c r="L66" s="13">
        <f t="shared" si="16"/>
        <v>15</v>
      </c>
      <c r="M66" s="13">
        <f t="shared" si="17"/>
        <v>34</v>
      </c>
      <c r="N66" s="9">
        <f t="shared" si="12"/>
        <v>1.8082191780821917</v>
      </c>
      <c r="O66" s="15">
        <f t="shared" si="18"/>
        <v>14.767123287671234</v>
      </c>
      <c r="P66" s="9">
        <f t="shared" si="13"/>
        <v>67.12328767123287</v>
      </c>
      <c r="Q66" s="13">
        <f t="shared" si="14"/>
        <v>7</v>
      </c>
      <c r="R66" s="13">
        <f t="shared" si="15"/>
        <v>1</v>
      </c>
    </row>
    <row r="67" spans="1:19" ht="15">
      <c r="A67" s="17">
        <v>32635</v>
      </c>
      <c r="B67" s="1">
        <f>SUM(ZSSP00:ZSSP87!B67)</f>
        <v>0</v>
      </c>
      <c r="C67" s="1">
        <f>SUM(ZSSP00:ZSSP87!C67)</f>
        <v>0</v>
      </c>
      <c r="D67" s="1">
        <f>SUM(ZSSP00:ZSSP87!D67)</f>
        <v>0</v>
      </c>
      <c r="E67" s="1">
        <f>SUM(ZSSP00:ZSSP87!E67)</f>
        <v>0</v>
      </c>
      <c r="F67" s="1">
        <f>SUM(ZSSP00:ZSSP87!F67)</f>
        <v>0</v>
      </c>
      <c r="G67" s="1">
        <f>SUM(ZSSP00:ZSSP87!G67)</f>
        <v>0</v>
      </c>
      <c r="H67" s="1">
        <f>SUM(ZSSP00:ZSSP87!H67)</f>
        <v>0</v>
      </c>
      <c r="I67" s="1">
        <f>SUM(ZSSP00:ZSSP87!I67)</f>
        <v>0</v>
      </c>
      <c r="J67" s="13">
        <f t="shared" si="10"/>
        <v>0</v>
      </c>
      <c r="K67" s="13">
        <f t="shared" si="11"/>
        <v>0</v>
      </c>
      <c r="L67" s="13">
        <f t="shared" si="16"/>
        <v>15</v>
      </c>
      <c r="M67" s="13">
        <f t="shared" si="17"/>
        <v>34</v>
      </c>
      <c r="N67" s="9">
        <f t="shared" si="12"/>
        <v>0</v>
      </c>
      <c r="O67" s="15">
        <f t="shared" si="18"/>
        <v>14.767123287671234</v>
      </c>
      <c r="P67" s="9">
        <f t="shared" si="13"/>
        <v>67.12328767123287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>
        <f>SUM(ZSSP00:ZSSP87!B68)</f>
        <v>1</v>
      </c>
      <c r="C68" s="1">
        <f>SUM(ZSSP00:ZSSP87!C68)</f>
        <v>0</v>
      </c>
      <c r="D68" s="1">
        <f>SUM(ZSSP00:ZSSP87!D68)</f>
        <v>0</v>
      </c>
      <c r="E68" s="1">
        <f>SUM(ZSSP00:ZSSP87!E68)</f>
        <v>0</v>
      </c>
      <c r="F68" s="1">
        <f>SUM(ZSSP00:ZSSP87!F68)</f>
        <v>1</v>
      </c>
      <c r="G68" s="1">
        <f>SUM(ZSSP00:ZSSP87!G68)</f>
        <v>1</v>
      </c>
      <c r="H68" s="1">
        <f>SUM(ZSSP00:ZSSP87!H68)</f>
        <v>0</v>
      </c>
      <c r="I68" s="1">
        <f>SUM(ZSSP00:ZSSP87!I68)</f>
        <v>0</v>
      </c>
      <c r="J68" s="13">
        <f aca="true" t="shared" si="19" ref="J68:J94">+B68+C68-D68-E68</f>
        <v>1</v>
      </c>
      <c r="K68" s="13">
        <f aca="true" t="shared" si="20" ref="K68:K94">+F68+G68-H68-I68</f>
        <v>2</v>
      </c>
      <c r="L68" s="13">
        <f t="shared" si="16"/>
        <v>16</v>
      </c>
      <c r="M68" s="13">
        <f t="shared" si="17"/>
        <v>36</v>
      </c>
      <c r="N68" s="9">
        <f aca="true" t="shared" si="21" ref="N68:N94">(+J68+K68)*($J$96/($J$96+$K$96))</f>
        <v>0.9041095890410958</v>
      </c>
      <c r="O68" s="15">
        <f t="shared" si="18"/>
        <v>15.67123287671233</v>
      </c>
      <c r="P68" s="9">
        <f aca="true" t="shared" si="22" ref="P68:P94">O68*100/$N$96</f>
        <v>71.23287671232876</v>
      </c>
      <c r="Q68" s="13">
        <f aca="true" t="shared" si="23" ref="Q68:Q94">+B68+C68+F68+G68</f>
        <v>3</v>
      </c>
      <c r="R68" s="13">
        <f aca="true" t="shared" si="24" ref="R68:R94">D68+E68+H68+I68</f>
        <v>0</v>
      </c>
    </row>
    <row r="69" spans="1:18" ht="15">
      <c r="A69" s="17">
        <v>32637</v>
      </c>
      <c r="B69" s="1">
        <f>SUM(ZSSP00:ZSSP87!B69)</f>
        <v>0</v>
      </c>
      <c r="C69" s="1">
        <f>SUM(ZSSP00:ZSSP87!C69)</f>
        <v>0</v>
      </c>
      <c r="D69" s="1">
        <f>SUM(ZSSP00:ZSSP87!D69)</f>
        <v>1</v>
      </c>
      <c r="E69" s="1">
        <f>SUM(ZSSP00:ZSSP87!E69)</f>
        <v>0</v>
      </c>
      <c r="F69" s="1">
        <f>SUM(ZSSP00:ZSSP87!F69)</f>
        <v>0</v>
      </c>
      <c r="G69" s="1">
        <f>SUM(ZSSP00:ZSSP87!G69)</f>
        <v>0</v>
      </c>
      <c r="H69" s="1">
        <f>SUM(ZSSP00:ZSSP87!H69)</f>
        <v>0</v>
      </c>
      <c r="I69" s="1">
        <f>SUM(ZSSP00:ZSSP87!I69)</f>
        <v>0</v>
      </c>
      <c r="J69" s="13">
        <f t="shared" si="19"/>
        <v>-1</v>
      </c>
      <c r="K69" s="13">
        <f t="shared" si="20"/>
        <v>0</v>
      </c>
      <c r="L69" s="13">
        <f aca="true" t="shared" si="25" ref="L69:L94">L68+J69</f>
        <v>15</v>
      </c>
      <c r="M69" s="13">
        <f aca="true" t="shared" si="26" ref="M69:M94">M68+K69</f>
        <v>36</v>
      </c>
      <c r="N69" s="9">
        <f t="shared" si="21"/>
        <v>-0.3013698630136986</v>
      </c>
      <c r="O69" s="15">
        <f aca="true" t="shared" si="27" ref="O69:O94">O68+N69</f>
        <v>15.36986301369863</v>
      </c>
      <c r="P69" s="9">
        <f t="shared" si="22"/>
        <v>69.86301369863013</v>
      </c>
      <c r="Q69" s="13">
        <f t="shared" si="23"/>
        <v>0</v>
      </c>
      <c r="R69" s="13">
        <f t="shared" si="24"/>
        <v>1</v>
      </c>
    </row>
    <row r="70" spans="1:18" ht="15">
      <c r="A70" s="17">
        <v>32638</v>
      </c>
      <c r="B70" s="1">
        <f>SUM(ZSSP00:ZSSP87!B70)</f>
        <v>0</v>
      </c>
      <c r="C70" s="1">
        <f>SUM(ZSSP00:ZSSP87!C70)</f>
        <v>0</v>
      </c>
      <c r="D70" s="1">
        <f>SUM(ZSSP00:ZSSP87!D70)</f>
        <v>0</v>
      </c>
      <c r="E70" s="1">
        <f>SUM(ZSSP00:ZSSP87!E70)</f>
        <v>0</v>
      </c>
      <c r="F70" s="1">
        <f>SUM(ZSSP00:ZSSP87!F70)</f>
        <v>0</v>
      </c>
      <c r="G70" s="1">
        <f>SUM(ZSSP00:ZSSP87!G70)</f>
        <v>0</v>
      </c>
      <c r="H70" s="1">
        <f>SUM(ZSSP00:ZSSP87!H70)</f>
        <v>0</v>
      </c>
      <c r="I70" s="1">
        <f>SUM(ZSSP00:ZSSP87!I70)</f>
        <v>1</v>
      </c>
      <c r="J70" s="13">
        <f t="shared" si="19"/>
        <v>0</v>
      </c>
      <c r="K70" s="13">
        <f t="shared" si="20"/>
        <v>-1</v>
      </c>
      <c r="L70" s="13">
        <f t="shared" si="25"/>
        <v>15</v>
      </c>
      <c r="M70" s="13">
        <f t="shared" si="26"/>
        <v>35</v>
      </c>
      <c r="N70" s="9">
        <f t="shared" si="21"/>
        <v>-0.3013698630136986</v>
      </c>
      <c r="O70" s="15">
        <f t="shared" si="27"/>
        <v>15.068493150684931</v>
      </c>
      <c r="P70" s="9">
        <f t="shared" si="22"/>
        <v>68.49315068493149</v>
      </c>
      <c r="Q70" s="13">
        <f t="shared" si="23"/>
        <v>0</v>
      </c>
      <c r="R70" s="13">
        <f t="shared" si="24"/>
        <v>1</v>
      </c>
    </row>
    <row r="71" spans="1:18" ht="15">
      <c r="A71" s="17">
        <v>32639</v>
      </c>
      <c r="B71" s="1">
        <f>SUM(ZSSP00:ZSSP87!B71)</f>
        <v>0</v>
      </c>
      <c r="C71" s="1">
        <f>SUM(ZSSP00:ZSSP87!C71)</f>
        <v>0</v>
      </c>
      <c r="D71" s="1">
        <f>SUM(ZSSP00:ZSSP87!D71)</f>
        <v>0</v>
      </c>
      <c r="E71" s="1">
        <f>SUM(ZSSP00:ZSSP87!E71)</f>
        <v>0</v>
      </c>
      <c r="F71" s="1">
        <f>SUM(ZSSP00:ZSSP87!F71)</f>
        <v>0</v>
      </c>
      <c r="G71" s="1">
        <f>SUM(ZSSP00:ZSSP87!G71)</f>
        <v>0</v>
      </c>
      <c r="H71" s="1">
        <f>SUM(ZSSP00:ZSSP87!H71)</f>
        <v>1</v>
      </c>
      <c r="I71" s="1">
        <f>SUM(ZSSP00:ZSSP87!I71)</f>
        <v>0</v>
      </c>
      <c r="J71" s="13">
        <f t="shared" si="19"/>
        <v>0</v>
      </c>
      <c r="K71" s="13">
        <f t="shared" si="20"/>
        <v>-1</v>
      </c>
      <c r="L71" s="13">
        <f t="shared" si="25"/>
        <v>15</v>
      </c>
      <c r="M71" s="13">
        <f t="shared" si="26"/>
        <v>34</v>
      </c>
      <c r="N71" s="9">
        <f t="shared" si="21"/>
        <v>-0.3013698630136986</v>
      </c>
      <c r="O71" s="15">
        <f t="shared" si="27"/>
        <v>14.767123287671232</v>
      </c>
      <c r="P71" s="9">
        <f t="shared" si="22"/>
        <v>67.12328767123286</v>
      </c>
      <c r="Q71" s="13">
        <f t="shared" si="23"/>
        <v>0</v>
      </c>
      <c r="R71" s="13">
        <f t="shared" si="24"/>
        <v>1</v>
      </c>
    </row>
    <row r="72" spans="1:18" ht="15">
      <c r="A72" s="17">
        <v>32640</v>
      </c>
      <c r="B72" s="1">
        <f>SUM(ZSSP00:ZSSP87!B72)</f>
        <v>0</v>
      </c>
      <c r="C72" s="1">
        <f>SUM(ZSSP00:ZSSP87!C72)</f>
        <v>0</v>
      </c>
      <c r="D72" s="1">
        <f>SUM(ZSSP00:ZSSP87!D72)</f>
        <v>0</v>
      </c>
      <c r="E72" s="1">
        <f>SUM(ZSSP00:ZSSP87!E72)</f>
        <v>0</v>
      </c>
      <c r="F72" s="1">
        <f>SUM(ZSSP00:ZSSP87!F72)</f>
        <v>0</v>
      </c>
      <c r="G72" s="1">
        <f>SUM(ZSSP00:ZSSP87!G72)</f>
        <v>0</v>
      </c>
      <c r="H72" s="1">
        <f>SUM(ZSSP00:ZSSP87!H72)</f>
        <v>0</v>
      </c>
      <c r="I72" s="1">
        <f>SUM(ZSSP00:ZSSP87!I72)</f>
        <v>0</v>
      </c>
      <c r="J72" s="13">
        <f t="shared" si="19"/>
        <v>0</v>
      </c>
      <c r="K72" s="13">
        <f t="shared" si="20"/>
        <v>0</v>
      </c>
      <c r="L72" s="13">
        <f t="shared" si="25"/>
        <v>15</v>
      </c>
      <c r="M72" s="13">
        <f t="shared" si="26"/>
        <v>34</v>
      </c>
      <c r="N72" s="9">
        <f t="shared" si="21"/>
        <v>0</v>
      </c>
      <c r="O72" s="15">
        <f t="shared" si="27"/>
        <v>14.767123287671232</v>
      </c>
      <c r="P72" s="9">
        <f t="shared" si="22"/>
        <v>67.12328767123286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>
        <f>SUM(ZSSP00:ZSSP87!B73)</f>
        <v>0</v>
      </c>
      <c r="C73" s="1">
        <f>SUM(ZSSP00:ZSSP87!C73)</f>
        <v>0</v>
      </c>
      <c r="D73" s="1">
        <f>SUM(ZSSP00:ZSSP87!D73)</f>
        <v>0</v>
      </c>
      <c r="E73" s="1">
        <f>SUM(ZSSP00:ZSSP87!E73)</f>
        <v>0</v>
      </c>
      <c r="F73" s="1">
        <f>SUM(ZSSP00:ZSSP87!F73)</f>
        <v>0</v>
      </c>
      <c r="G73" s="1">
        <f>SUM(ZSSP00:ZSSP87!G73)</f>
        <v>2</v>
      </c>
      <c r="H73" s="1">
        <f>SUM(ZSSP00:ZSSP87!H73)</f>
        <v>0</v>
      </c>
      <c r="I73" s="1">
        <f>SUM(ZSSP00:ZSSP87!I73)</f>
        <v>0</v>
      </c>
      <c r="J73" s="13">
        <f t="shared" si="19"/>
        <v>0</v>
      </c>
      <c r="K73" s="13">
        <f t="shared" si="20"/>
        <v>2</v>
      </c>
      <c r="L73" s="13">
        <f t="shared" si="25"/>
        <v>15</v>
      </c>
      <c r="M73" s="13">
        <f t="shared" si="26"/>
        <v>36</v>
      </c>
      <c r="N73" s="9">
        <f t="shared" si="21"/>
        <v>0.6027397260273972</v>
      </c>
      <c r="O73" s="15">
        <f t="shared" si="27"/>
        <v>15.36986301369863</v>
      </c>
      <c r="P73" s="9">
        <f t="shared" si="22"/>
        <v>69.86301369863013</v>
      </c>
      <c r="Q73" s="13">
        <f t="shared" si="23"/>
        <v>2</v>
      </c>
      <c r="R73" s="13">
        <f t="shared" si="24"/>
        <v>0</v>
      </c>
    </row>
    <row r="74" spans="1:18" ht="15">
      <c r="A74" s="17">
        <v>32642</v>
      </c>
      <c r="B74" s="1">
        <f>SUM(ZSSP00:ZSSP87!B74)</f>
        <v>0</v>
      </c>
      <c r="C74" s="1">
        <f>SUM(ZSSP00:ZSSP87!C74)</f>
        <v>0</v>
      </c>
      <c r="D74" s="1">
        <f>SUM(ZSSP00:ZSSP87!D74)</f>
        <v>0</v>
      </c>
      <c r="E74" s="1">
        <f>SUM(ZSSP00:ZSSP87!E74)</f>
        <v>0</v>
      </c>
      <c r="F74" s="1">
        <f>SUM(ZSSP00:ZSSP87!F74)</f>
        <v>0</v>
      </c>
      <c r="G74" s="1">
        <f>SUM(ZSSP00:ZSSP87!G74)</f>
        <v>0</v>
      </c>
      <c r="H74" s="1">
        <f>SUM(ZSSP00:ZSSP87!H74)</f>
        <v>0</v>
      </c>
      <c r="I74" s="1">
        <f>SUM(ZSSP00:ZSSP87!I74)</f>
        <v>0</v>
      </c>
      <c r="J74" s="13">
        <f t="shared" si="19"/>
        <v>0</v>
      </c>
      <c r="K74" s="13">
        <f t="shared" si="20"/>
        <v>0</v>
      </c>
      <c r="L74" s="13">
        <f t="shared" si="25"/>
        <v>15</v>
      </c>
      <c r="M74" s="13">
        <f t="shared" si="26"/>
        <v>36</v>
      </c>
      <c r="N74" s="9">
        <f t="shared" si="21"/>
        <v>0</v>
      </c>
      <c r="O74" s="15">
        <f t="shared" si="27"/>
        <v>15.36986301369863</v>
      </c>
      <c r="P74" s="9">
        <f t="shared" si="22"/>
        <v>69.86301369863013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>
        <f>SUM(ZSSP00:ZSSP87!B75)</f>
        <v>0</v>
      </c>
      <c r="C75" s="1">
        <f>SUM(ZSSP00:ZSSP87!C75)</f>
        <v>0</v>
      </c>
      <c r="D75" s="1">
        <f>SUM(ZSSP00:ZSSP87!D75)</f>
        <v>0</v>
      </c>
      <c r="E75" s="1">
        <f>SUM(ZSSP00:ZSSP87!E75)</f>
        <v>0</v>
      </c>
      <c r="F75" s="1">
        <f>SUM(ZSSP00:ZSSP87!F75)</f>
        <v>0</v>
      </c>
      <c r="G75" s="1">
        <f>SUM(ZSSP00:ZSSP87!G75)</f>
        <v>1</v>
      </c>
      <c r="H75" s="1">
        <f>SUM(ZSSP00:ZSSP87!H75)</f>
        <v>0</v>
      </c>
      <c r="I75" s="1">
        <f>SUM(ZSSP00:ZSSP87!I75)</f>
        <v>0</v>
      </c>
      <c r="J75" s="13">
        <f t="shared" si="19"/>
        <v>0</v>
      </c>
      <c r="K75" s="13">
        <f t="shared" si="20"/>
        <v>1</v>
      </c>
      <c r="L75" s="13">
        <f t="shared" si="25"/>
        <v>15</v>
      </c>
      <c r="M75" s="13">
        <f t="shared" si="26"/>
        <v>37</v>
      </c>
      <c r="N75" s="9">
        <f t="shared" si="21"/>
        <v>0.3013698630136986</v>
      </c>
      <c r="O75" s="15">
        <f t="shared" si="27"/>
        <v>15.67123287671233</v>
      </c>
      <c r="P75" s="9">
        <f t="shared" si="22"/>
        <v>71.23287671232876</v>
      </c>
      <c r="Q75" s="13">
        <f t="shared" si="23"/>
        <v>1</v>
      </c>
      <c r="R75" s="13">
        <f t="shared" si="24"/>
        <v>0</v>
      </c>
    </row>
    <row r="76" spans="1:18" ht="15">
      <c r="A76" s="17">
        <v>32644</v>
      </c>
      <c r="B76" s="1">
        <f>SUM(ZSSP00:ZSSP87!B76)</f>
        <v>2</v>
      </c>
      <c r="C76" s="1">
        <f>SUM(ZSSP00:ZSSP87!C76)</f>
        <v>0</v>
      </c>
      <c r="D76" s="1">
        <f>SUM(ZSSP00:ZSSP87!D76)</f>
        <v>0</v>
      </c>
      <c r="E76" s="1">
        <f>SUM(ZSSP00:ZSSP87!E76)</f>
        <v>1</v>
      </c>
      <c r="F76" s="1">
        <f>SUM(ZSSP00:ZSSP87!F76)</f>
        <v>2</v>
      </c>
      <c r="G76" s="1">
        <f>SUM(ZSSP00:ZSSP87!G76)</f>
        <v>1</v>
      </c>
      <c r="H76" s="1">
        <f>SUM(ZSSP00:ZSSP87!H76)</f>
        <v>0</v>
      </c>
      <c r="I76" s="1">
        <f>SUM(ZSSP00:ZSSP87!I76)</f>
        <v>1</v>
      </c>
      <c r="J76" s="13">
        <f t="shared" si="19"/>
        <v>1</v>
      </c>
      <c r="K76" s="13">
        <f t="shared" si="20"/>
        <v>2</v>
      </c>
      <c r="L76" s="13">
        <f t="shared" si="25"/>
        <v>16</v>
      </c>
      <c r="M76" s="13">
        <f t="shared" si="26"/>
        <v>39</v>
      </c>
      <c r="N76" s="9">
        <f t="shared" si="21"/>
        <v>0.9041095890410958</v>
      </c>
      <c r="O76" s="15">
        <f t="shared" si="27"/>
        <v>16.575342465753426</v>
      </c>
      <c r="P76" s="9">
        <f t="shared" si="22"/>
        <v>75.34246575342465</v>
      </c>
      <c r="Q76" s="13">
        <f t="shared" si="23"/>
        <v>5</v>
      </c>
      <c r="R76" s="13">
        <f t="shared" si="24"/>
        <v>2</v>
      </c>
    </row>
    <row r="77" spans="1:18" ht="15">
      <c r="A77" s="17">
        <v>32645</v>
      </c>
      <c r="B77" s="1">
        <f>SUM(ZSSP00:ZSSP87!B77)</f>
        <v>0</v>
      </c>
      <c r="C77" s="1">
        <f>SUM(ZSSP00:ZSSP87!C77)</f>
        <v>0</v>
      </c>
      <c r="D77" s="1">
        <f>SUM(ZSSP00:ZSSP87!D77)</f>
        <v>0</v>
      </c>
      <c r="E77" s="1">
        <f>SUM(ZSSP00:ZSSP87!E77)</f>
        <v>0</v>
      </c>
      <c r="F77" s="1">
        <f>SUM(ZSSP00:ZSSP87!F77)</f>
        <v>0</v>
      </c>
      <c r="G77" s="1">
        <f>SUM(ZSSP00:ZSSP87!G77)</f>
        <v>0</v>
      </c>
      <c r="H77" s="1">
        <f>SUM(ZSSP00:ZSSP87!H77)</f>
        <v>0</v>
      </c>
      <c r="I77" s="1">
        <f>SUM(ZSSP00:ZSSP87!I77)</f>
        <v>0</v>
      </c>
      <c r="J77" s="13">
        <f t="shared" si="19"/>
        <v>0</v>
      </c>
      <c r="K77" s="13">
        <f t="shared" si="20"/>
        <v>0</v>
      </c>
      <c r="L77" s="13">
        <f t="shared" si="25"/>
        <v>16</v>
      </c>
      <c r="M77" s="13">
        <f t="shared" si="26"/>
        <v>39</v>
      </c>
      <c r="N77" s="9">
        <f t="shared" si="21"/>
        <v>0</v>
      </c>
      <c r="O77" s="15">
        <f t="shared" si="27"/>
        <v>16.575342465753426</v>
      </c>
      <c r="P77" s="9">
        <f t="shared" si="22"/>
        <v>75.34246575342465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>
        <f>SUM(ZSSP00:ZSSP87!B78)</f>
        <v>1</v>
      </c>
      <c r="C78" s="1">
        <f>SUM(ZSSP00:ZSSP87!C78)</f>
        <v>1</v>
      </c>
      <c r="D78" s="1">
        <f>SUM(ZSSP00:ZSSP87!D78)</f>
        <v>1</v>
      </c>
      <c r="E78" s="1">
        <f>SUM(ZSSP00:ZSSP87!E78)</f>
        <v>0</v>
      </c>
      <c r="F78" s="1">
        <f>SUM(ZSSP00:ZSSP87!F78)</f>
        <v>1</v>
      </c>
      <c r="G78" s="1">
        <f>SUM(ZSSP00:ZSSP87!G78)</f>
        <v>3</v>
      </c>
      <c r="H78" s="1">
        <f>SUM(ZSSP00:ZSSP87!H78)</f>
        <v>0</v>
      </c>
      <c r="I78" s="1">
        <f>SUM(ZSSP00:ZSSP87!I78)</f>
        <v>0</v>
      </c>
      <c r="J78" s="13">
        <f t="shared" si="19"/>
        <v>1</v>
      </c>
      <c r="K78" s="13">
        <f t="shared" si="20"/>
        <v>4</v>
      </c>
      <c r="L78" s="13">
        <f t="shared" si="25"/>
        <v>17</v>
      </c>
      <c r="M78" s="13">
        <f t="shared" si="26"/>
        <v>43</v>
      </c>
      <c r="N78" s="9">
        <f t="shared" si="21"/>
        <v>1.506849315068493</v>
      </c>
      <c r="O78" s="15">
        <f t="shared" si="27"/>
        <v>18.08219178082192</v>
      </c>
      <c r="P78" s="9">
        <f t="shared" si="22"/>
        <v>82.1917808219178</v>
      </c>
      <c r="Q78" s="13">
        <f t="shared" si="23"/>
        <v>6</v>
      </c>
      <c r="R78" s="13">
        <f t="shared" si="24"/>
        <v>1</v>
      </c>
    </row>
    <row r="79" spans="1:18" ht="15">
      <c r="A79" s="17">
        <v>32647</v>
      </c>
      <c r="B79" s="1">
        <f>SUM(ZSSP00:ZSSP87!B79)</f>
        <v>0</v>
      </c>
      <c r="C79" s="1">
        <f>SUM(ZSSP00:ZSSP87!C79)</f>
        <v>0</v>
      </c>
      <c r="D79" s="1">
        <f>SUM(ZSSP00:ZSSP87!D79)</f>
        <v>0</v>
      </c>
      <c r="E79" s="1">
        <f>SUM(ZSSP00:ZSSP87!E79)</f>
        <v>0</v>
      </c>
      <c r="F79" s="1">
        <f>SUM(ZSSP00:ZSSP87!F79)</f>
        <v>0</v>
      </c>
      <c r="G79" s="1">
        <f>SUM(ZSSP00:ZSSP87!G79)</f>
        <v>0</v>
      </c>
      <c r="H79" s="1">
        <f>SUM(ZSSP00:ZSSP87!H79)</f>
        <v>0</v>
      </c>
      <c r="I79" s="1">
        <f>SUM(ZSSP00:ZSSP87!I79)</f>
        <v>0</v>
      </c>
      <c r="J79" s="13">
        <f t="shared" si="19"/>
        <v>0</v>
      </c>
      <c r="K79" s="13">
        <f t="shared" si="20"/>
        <v>0</v>
      </c>
      <c r="L79" s="13">
        <f t="shared" si="25"/>
        <v>17</v>
      </c>
      <c r="M79" s="13">
        <f t="shared" si="26"/>
        <v>43</v>
      </c>
      <c r="N79" s="9">
        <f t="shared" si="21"/>
        <v>0</v>
      </c>
      <c r="O79" s="15">
        <f t="shared" si="27"/>
        <v>18.08219178082192</v>
      </c>
      <c r="P79" s="9">
        <f t="shared" si="22"/>
        <v>82.1917808219178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1">
        <f>SUM(ZSSP00:ZSSP87!B80)</f>
        <v>2</v>
      </c>
      <c r="C80" s="1">
        <f>SUM(ZSSP00:ZSSP87!C80)</f>
        <v>0</v>
      </c>
      <c r="D80" s="1">
        <f>SUM(ZSSP00:ZSSP87!D80)</f>
        <v>0</v>
      </c>
      <c r="E80" s="1">
        <f>SUM(ZSSP00:ZSSP87!E80)</f>
        <v>2</v>
      </c>
      <c r="F80" s="1">
        <f>SUM(ZSSP00:ZSSP87!F80)</f>
        <v>2</v>
      </c>
      <c r="G80" s="1">
        <f>SUM(ZSSP00:ZSSP87!G80)</f>
        <v>2</v>
      </c>
      <c r="H80" s="1">
        <f>SUM(ZSSP00:ZSSP87!H80)</f>
        <v>0</v>
      </c>
      <c r="I80" s="1">
        <f>SUM(ZSSP00:ZSSP87!I80)</f>
        <v>0</v>
      </c>
      <c r="J80" s="13">
        <f t="shared" si="19"/>
        <v>0</v>
      </c>
      <c r="K80" s="13">
        <f t="shared" si="20"/>
        <v>4</v>
      </c>
      <c r="L80" s="13">
        <f t="shared" si="25"/>
        <v>17</v>
      </c>
      <c r="M80" s="13">
        <f t="shared" si="26"/>
        <v>47</v>
      </c>
      <c r="N80" s="9">
        <f t="shared" si="21"/>
        <v>1.2054794520547945</v>
      </c>
      <c r="O80" s="15">
        <f t="shared" si="27"/>
        <v>19.287671232876715</v>
      </c>
      <c r="P80" s="9">
        <f t="shared" si="22"/>
        <v>87.67123287671232</v>
      </c>
      <c r="Q80" s="13">
        <f t="shared" si="23"/>
        <v>6</v>
      </c>
      <c r="R80" s="13">
        <f t="shared" si="24"/>
        <v>2</v>
      </c>
    </row>
    <row r="81" spans="1:19" ht="15">
      <c r="A81" s="17">
        <v>32649</v>
      </c>
      <c r="B81" s="1">
        <f>SUM(ZSSP00:ZSSP87!B81)</f>
        <v>0</v>
      </c>
      <c r="C81" s="1">
        <f>SUM(ZSSP00:ZSSP87!C81)</f>
        <v>0</v>
      </c>
      <c r="D81" s="1">
        <f>SUM(ZSSP00:ZSSP87!D81)</f>
        <v>0</v>
      </c>
      <c r="E81" s="1">
        <f>SUM(ZSSP00:ZSSP87!E81)</f>
        <v>0</v>
      </c>
      <c r="F81" s="1">
        <f>SUM(ZSSP00:ZSSP87!F81)</f>
        <v>0</v>
      </c>
      <c r="G81" s="1">
        <f>SUM(ZSSP00:ZSSP87!G81)</f>
        <v>0</v>
      </c>
      <c r="H81" s="1">
        <f>SUM(ZSSP00:ZSSP87!H81)</f>
        <v>0</v>
      </c>
      <c r="I81" s="1">
        <f>SUM(ZSSP00:ZSSP87!I81)</f>
        <v>0</v>
      </c>
      <c r="J81" s="13">
        <f t="shared" si="19"/>
        <v>0</v>
      </c>
      <c r="K81" s="13">
        <f t="shared" si="20"/>
        <v>0</v>
      </c>
      <c r="L81" s="13">
        <f t="shared" si="25"/>
        <v>17</v>
      </c>
      <c r="M81" s="13">
        <f t="shared" si="26"/>
        <v>47</v>
      </c>
      <c r="N81" s="9">
        <f t="shared" si="21"/>
        <v>0</v>
      </c>
      <c r="O81" s="15">
        <f t="shared" si="27"/>
        <v>19.287671232876715</v>
      </c>
      <c r="P81" s="9">
        <f t="shared" si="22"/>
        <v>87.67123287671232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>
        <f>SUM(ZSSP00:ZSSP87!B82)</f>
        <v>0</v>
      </c>
      <c r="C82" s="1">
        <f>SUM(ZSSP00:ZSSP87!C82)</f>
        <v>3</v>
      </c>
      <c r="D82" s="1">
        <f>SUM(ZSSP00:ZSSP87!D82)</f>
        <v>0</v>
      </c>
      <c r="E82" s="1">
        <f>SUM(ZSSP00:ZSSP87!E82)</f>
        <v>0</v>
      </c>
      <c r="F82" s="1">
        <f>SUM(ZSSP00:ZSSP87!F82)</f>
        <v>1</v>
      </c>
      <c r="G82" s="1">
        <f>SUM(ZSSP00:ZSSP87!G82)</f>
        <v>0</v>
      </c>
      <c r="H82" s="1">
        <f>SUM(ZSSP00:ZSSP87!H82)</f>
        <v>0</v>
      </c>
      <c r="I82" s="1">
        <f>SUM(ZSSP00:ZSSP87!I82)</f>
        <v>0</v>
      </c>
      <c r="J82" s="13">
        <f t="shared" si="19"/>
        <v>3</v>
      </c>
      <c r="K82" s="13">
        <f t="shared" si="20"/>
        <v>1</v>
      </c>
      <c r="L82" s="13">
        <f t="shared" si="25"/>
        <v>20</v>
      </c>
      <c r="M82" s="13">
        <f t="shared" si="26"/>
        <v>48</v>
      </c>
      <c r="N82" s="9">
        <f t="shared" si="21"/>
        <v>1.2054794520547945</v>
      </c>
      <c r="O82" s="15">
        <f t="shared" si="27"/>
        <v>20.49315068493151</v>
      </c>
      <c r="P82" s="9">
        <f t="shared" si="22"/>
        <v>93.15068493150686</v>
      </c>
      <c r="Q82" s="13">
        <f t="shared" si="23"/>
        <v>4</v>
      </c>
      <c r="R82" s="13">
        <f t="shared" si="24"/>
        <v>0</v>
      </c>
    </row>
    <row r="83" spans="1:18" ht="15">
      <c r="A83" s="17">
        <v>32651</v>
      </c>
      <c r="B83" s="1">
        <f>SUM(ZSSP00:ZSSP87!B83)</f>
        <v>0</v>
      </c>
      <c r="C83" s="1">
        <f>SUM(ZSSP00:ZSSP87!C83)</f>
        <v>0</v>
      </c>
      <c r="D83" s="1">
        <f>SUM(ZSSP00:ZSSP87!D83)</f>
        <v>0</v>
      </c>
      <c r="E83" s="1">
        <f>SUM(ZSSP00:ZSSP87!E83)</f>
        <v>0</v>
      </c>
      <c r="F83" s="1">
        <f>SUM(ZSSP00:ZSSP87!F83)</f>
        <v>0</v>
      </c>
      <c r="G83" s="1">
        <f>SUM(ZSSP00:ZSSP87!G83)</f>
        <v>1</v>
      </c>
      <c r="H83" s="1">
        <f>SUM(ZSSP00:ZSSP87!H83)</f>
        <v>0</v>
      </c>
      <c r="I83" s="1">
        <f>SUM(ZSSP00:ZSSP87!I83)</f>
        <v>0</v>
      </c>
      <c r="J83" s="13">
        <f t="shared" si="19"/>
        <v>0</v>
      </c>
      <c r="K83" s="13">
        <f t="shared" si="20"/>
        <v>1</v>
      </c>
      <c r="L83" s="13">
        <f t="shared" si="25"/>
        <v>20</v>
      </c>
      <c r="M83" s="13">
        <f t="shared" si="26"/>
        <v>49</v>
      </c>
      <c r="N83" s="9">
        <f t="shared" si="21"/>
        <v>0.3013698630136986</v>
      </c>
      <c r="O83" s="15">
        <f t="shared" si="27"/>
        <v>20.794520547945208</v>
      </c>
      <c r="P83" s="9">
        <f t="shared" si="22"/>
        <v>94.52054794520548</v>
      </c>
      <c r="Q83" s="13">
        <f t="shared" si="23"/>
        <v>1</v>
      </c>
      <c r="R83" s="13">
        <f t="shared" si="24"/>
        <v>0</v>
      </c>
    </row>
    <row r="84" spans="1:18" ht="15">
      <c r="A84" s="17">
        <v>32652</v>
      </c>
      <c r="B84" s="1">
        <f>SUM(ZSSP00:ZSSP87!B84)</f>
        <v>0</v>
      </c>
      <c r="C84" s="1">
        <f>SUM(ZSSP00:ZSSP87!C84)</f>
        <v>0</v>
      </c>
      <c r="D84" s="1">
        <f>SUM(ZSSP00:ZSSP87!D84)</f>
        <v>0</v>
      </c>
      <c r="E84" s="1">
        <f>SUM(ZSSP00:ZSSP87!E84)</f>
        <v>0</v>
      </c>
      <c r="F84" s="1">
        <f>SUM(ZSSP00:ZSSP87!F84)</f>
        <v>0</v>
      </c>
      <c r="G84" s="1">
        <f>SUM(ZSSP00:ZSSP87!G84)</f>
        <v>0</v>
      </c>
      <c r="H84" s="1">
        <f>SUM(ZSSP00:ZSSP87!H84)</f>
        <v>0</v>
      </c>
      <c r="I84" s="1">
        <f>SUM(ZSSP00:ZSSP87!I84)</f>
        <v>0</v>
      </c>
      <c r="J84" s="13">
        <f t="shared" si="19"/>
        <v>0</v>
      </c>
      <c r="K84" s="13">
        <f t="shared" si="20"/>
        <v>0</v>
      </c>
      <c r="L84" s="13">
        <f t="shared" si="25"/>
        <v>20</v>
      </c>
      <c r="M84" s="13">
        <f t="shared" si="26"/>
        <v>49</v>
      </c>
      <c r="N84" s="9">
        <f t="shared" si="21"/>
        <v>0</v>
      </c>
      <c r="O84" s="15">
        <f t="shared" si="27"/>
        <v>20.794520547945208</v>
      </c>
      <c r="P84" s="9">
        <f t="shared" si="22"/>
        <v>94.52054794520548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>
        <f>SUM(ZSSP00:ZSSP87!B85)</f>
        <v>0</v>
      </c>
      <c r="C85" s="1">
        <f>SUM(ZSSP00:ZSSP87!C85)</f>
        <v>0</v>
      </c>
      <c r="D85" s="1">
        <f>SUM(ZSSP00:ZSSP87!D85)</f>
        <v>0</v>
      </c>
      <c r="E85" s="1">
        <f>SUM(ZSSP00:ZSSP87!E85)</f>
        <v>0</v>
      </c>
      <c r="F85" s="1">
        <f>SUM(ZSSP00:ZSSP87!F85)</f>
        <v>0</v>
      </c>
      <c r="G85" s="1">
        <f>SUM(ZSSP00:ZSSP87!G85)</f>
        <v>0</v>
      </c>
      <c r="H85" s="1">
        <f>SUM(ZSSP00:ZSSP87!H85)</f>
        <v>1</v>
      </c>
      <c r="I85" s="1">
        <f>SUM(ZSSP00:ZSSP87!I85)</f>
        <v>0</v>
      </c>
      <c r="J85" s="13">
        <f t="shared" si="19"/>
        <v>0</v>
      </c>
      <c r="K85" s="13">
        <f t="shared" si="20"/>
        <v>-1</v>
      </c>
      <c r="L85" s="13">
        <f t="shared" si="25"/>
        <v>20</v>
      </c>
      <c r="M85" s="13">
        <f t="shared" si="26"/>
        <v>48</v>
      </c>
      <c r="N85" s="9">
        <f t="shared" si="21"/>
        <v>-0.3013698630136986</v>
      </c>
      <c r="O85" s="15">
        <f t="shared" si="27"/>
        <v>20.49315068493151</v>
      </c>
      <c r="P85" s="9">
        <f t="shared" si="22"/>
        <v>93.15068493150686</v>
      </c>
      <c r="Q85" s="13">
        <f t="shared" si="23"/>
        <v>0</v>
      </c>
      <c r="R85" s="13">
        <f t="shared" si="24"/>
        <v>1</v>
      </c>
    </row>
    <row r="86" spans="1:18" ht="15">
      <c r="A86" s="17">
        <v>32654</v>
      </c>
      <c r="B86" s="1">
        <f>SUM(ZSSP00:ZSSP87!B86)</f>
        <v>0</v>
      </c>
      <c r="C86" s="1">
        <f>SUM(ZSSP00:ZSSP87!C86)</f>
        <v>0</v>
      </c>
      <c r="D86" s="1">
        <f>SUM(ZSSP00:ZSSP87!D86)</f>
        <v>0</v>
      </c>
      <c r="E86" s="1">
        <f>SUM(ZSSP00:ZSSP87!E86)</f>
        <v>0</v>
      </c>
      <c r="F86" s="1">
        <f>SUM(ZSSP00:ZSSP87!F86)</f>
        <v>0</v>
      </c>
      <c r="G86" s="1">
        <f>SUM(ZSSP00:ZSSP87!G86)</f>
        <v>0</v>
      </c>
      <c r="H86" s="1">
        <f>SUM(ZSSP00:ZSSP87!H86)</f>
        <v>0</v>
      </c>
      <c r="I86" s="1">
        <f>SUM(ZSSP00:ZSSP87!I86)</f>
        <v>0</v>
      </c>
      <c r="J86" s="13">
        <f t="shared" si="19"/>
        <v>0</v>
      </c>
      <c r="K86" s="13">
        <f t="shared" si="20"/>
        <v>0</v>
      </c>
      <c r="L86" s="13">
        <f t="shared" si="25"/>
        <v>20</v>
      </c>
      <c r="M86" s="13">
        <f t="shared" si="26"/>
        <v>48</v>
      </c>
      <c r="N86" s="9">
        <f t="shared" si="21"/>
        <v>0</v>
      </c>
      <c r="O86" s="15">
        <f t="shared" si="27"/>
        <v>20.49315068493151</v>
      </c>
      <c r="P86" s="9">
        <f t="shared" si="22"/>
        <v>93.15068493150686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>
        <f>SUM(ZSSP00:ZSSP87!B87)</f>
        <v>0</v>
      </c>
      <c r="C87" s="1">
        <f>SUM(ZSSP00:ZSSP87!C87)</f>
        <v>1</v>
      </c>
      <c r="D87" s="1">
        <f>SUM(ZSSP00:ZSSP87!D87)</f>
        <v>1</v>
      </c>
      <c r="E87" s="1">
        <f>SUM(ZSSP00:ZSSP87!E87)</f>
        <v>0</v>
      </c>
      <c r="F87" s="1">
        <f>SUM(ZSSP00:ZSSP87!F87)</f>
        <v>1</v>
      </c>
      <c r="G87" s="1">
        <f>SUM(ZSSP00:ZSSP87!G87)</f>
        <v>1</v>
      </c>
      <c r="H87" s="1">
        <f>SUM(ZSSP00:ZSSP87!H87)</f>
        <v>1</v>
      </c>
      <c r="I87" s="1">
        <f>SUM(ZSSP00:ZSSP87!I87)</f>
        <v>0</v>
      </c>
      <c r="J87" s="13">
        <f t="shared" si="19"/>
        <v>0</v>
      </c>
      <c r="K87" s="13">
        <f t="shared" si="20"/>
        <v>1</v>
      </c>
      <c r="L87" s="13">
        <f t="shared" si="25"/>
        <v>20</v>
      </c>
      <c r="M87" s="13">
        <f t="shared" si="26"/>
        <v>49</v>
      </c>
      <c r="N87" s="9">
        <f t="shared" si="21"/>
        <v>0.3013698630136986</v>
      </c>
      <c r="O87" s="15">
        <f t="shared" si="27"/>
        <v>20.794520547945208</v>
      </c>
      <c r="P87" s="9">
        <f t="shared" si="22"/>
        <v>94.52054794520548</v>
      </c>
      <c r="Q87" s="13">
        <f t="shared" si="23"/>
        <v>3</v>
      </c>
      <c r="R87" s="13">
        <f t="shared" si="24"/>
        <v>2</v>
      </c>
    </row>
    <row r="88" spans="1:18" ht="15">
      <c r="A88" s="17">
        <v>32656</v>
      </c>
      <c r="B88" s="1">
        <f>SUM(ZSSP00:ZSSP87!B88)</f>
        <v>0</v>
      </c>
      <c r="C88" s="1">
        <f>SUM(ZSSP00:ZSSP87!C88)</f>
        <v>0</v>
      </c>
      <c r="D88" s="1">
        <f>SUM(ZSSP00:ZSSP87!D88)</f>
        <v>0</v>
      </c>
      <c r="E88" s="1">
        <f>SUM(ZSSP00:ZSSP87!E88)</f>
        <v>0</v>
      </c>
      <c r="F88" s="1">
        <f>SUM(ZSSP00:ZSSP87!F88)</f>
        <v>0</v>
      </c>
      <c r="G88" s="1">
        <f>SUM(ZSSP00:ZSSP87!G88)</f>
        <v>0</v>
      </c>
      <c r="H88" s="1">
        <f>SUM(ZSSP00:ZSSP87!H88)</f>
        <v>0</v>
      </c>
      <c r="I88" s="1">
        <f>SUM(ZSSP00:ZSSP87!I88)</f>
        <v>0</v>
      </c>
      <c r="J88" s="13">
        <f t="shared" si="19"/>
        <v>0</v>
      </c>
      <c r="K88" s="13">
        <f t="shared" si="20"/>
        <v>0</v>
      </c>
      <c r="L88" s="13">
        <f t="shared" si="25"/>
        <v>20</v>
      </c>
      <c r="M88" s="13">
        <f t="shared" si="26"/>
        <v>49</v>
      </c>
      <c r="N88" s="9">
        <f t="shared" si="21"/>
        <v>0</v>
      </c>
      <c r="O88" s="15">
        <f t="shared" si="27"/>
        <v>20.794520547945208</v>
      </c>
      <c r="P88" s="9">
        <f t="shared" si="22"/>
        <v>94.52054794520548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>
        <f>SUM(ZSSP00:ZSSP87!B89)</f>
        <v>0</v>
      </c>
      <c r="C89" s="1">
        <f>SUM(ZSSP00:ZSSP87!C89)</f>
        <v>0</v>
      </c>
      <c r="D89" s="1">
        <f>SUM(ZSSP00:ZSSP87!D89)</f>
        <v>0</v>
      </c>
      <c r="E89" s="1">
        <f>SUM(ZSSP00:ZSSP87!E89)</f>
        <v>0</v>
      </c>
      <c r="F89" s="1">
        <f>SUM(ZSSP00:ZSSP87!F89)</f>
        <v>0</v>
      </c>
      <c r="G89" s="1">
        <f>SUM(ZSSP00:ZSSP87!G89)</f>
        <v>0</v>
      </c>
      <c r="H89" s="1">
        <f>SUM(ZSSP00:ZSSP87!H89)</f>
        <v>0</v>
      </c>
      <c r="I89" s="1">
        <f>SUM(ZSSP00:ZSSP87!I89)</f>
        <v>0</v>
      </c>
      <c r="J89" s="13">
        <f t="shared" si="19"/>
        <v>0</v>
      </c>
      <c r="K89" s="13">
        <f t="shared" si="20"/>
        <v>0</v>
      </c>
      <c r="L89" s="13">
        <f t="shared" si="25"/>
        <v>20</v>
      </c>
      <c r="M89" s="13">
        <f t="shared" si="26"/>
        <v>49</v>
      </c>
      <c r="N89" s="9">
        <f t="shared" si="21"/>
        <v>0</v>
      </c>
      <c r="O89" s="15">
        <f t="shared" si="27"/>
        <v>20.794520547945208</v>
      </c>
      <c r="P89" s="9">
        <f t="shared" si="22"/>
        <v>94.52054794520548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>
        <f>SUM(ZSSP00:ZSSP87!B90)</f>
        <v>2</v>
      </c>
      <c r="C90" s="1">
        <f>SUM(ZSSP00:ZSSP87!C90)</f>
        <v>0</v>
      </c>
      <c r="D90" s="1">
        <f>SUM(ZSSP00:ZSSP87!D90)</f>
        <v>0</v>
      </c>
      <c r="E90" s="1">
        <f>SUM(ZSSP00:ZSSP87!E90)</f>
        <v>0</v>
      </c>
      <c r="F90" s="1">
        <f>SUM(ZSSP00:ZSSP87!F90)</f>
        <v>0</v>
      </c>
      <c r="G90" s="1">
        <f>SUM(ZSSP00:ZSSP87!G90)</f>
        <v>3</v>
      </c>
      <c r="H90" s="1">
        <f>SUM(ZSSP00:ZSSP87!H90)</f>
        <v>0</v>
      </c>
      <c r="I90" s="1">
        <f>SUM(ZSSP00:ZSSP87!I90)</f>
        <v>1</v>
      </c>
      <c r="J90" s="13">
        <f t="shared" si="19"/>
        <v>2</v>
      </c>
      <c r="K90" s="13">
        <f t="shared" si="20"/>
        <v>2</v>
      </c>
      <c r="L90" s="13">
        <f t="shared" si="25"/>
        <v>22</v>
      </c>
      <c r="M90" s="13">
        <f t="shared" si="26"/>
        <v>51</v>
      </c>
      <c r="N90" s="9">
        <f t="shared" si="21"/>
        <v>1.2054794520547945</v>
      </c>
      <c r="O90" s="15">
        <f t="shared" si="27"/>
        <v>22.000000000000004</v>
      </c>
      <c r="P90" s="9">
        <f t="shared" si="22"/>
        <v>100</v>
      </c>
      <c r="Q90" s="13">
        <f t="shared" si="23"/>
        <v>5</v>
      </c>
      <c r="R90" s="13">
        <f t="shared" si="24"/>
        <v>1</v>
      </c>
    </row>
    <row r="91" spans="1:18" ht="15">
      <c r="A91" s="17">
        <v>32659</v>
      </c>
      <c r="B91" s="1">
        <f>SUM(ZSSP00:ZSSP87!B91)</f>
        <v>0</v>
      </c>
      <c r="C91" s="1">
        <f>SUM(ZSSP00:ZSSP87!C91)</f>
        <v>0</v>
      </c>
      <c r="D91" s="1">
        <f>SUM(ZSSP00:ZSSP87!D91)</f>
        <v>0</v>
      </c>
      <c r="E91" s="1">
        <f>SUM(ZSSP00:ZSSP87!E91)</f>
        <v>0</v>
      </c>
      <c r="F91" s="1">
        <f>SUM(ZSSP00:ZSSP87!F91)</f>
        <v>0</v>
      </c>
      <c r="G91" s="1">
        <f>SUM(ZSSP00:ZSSP87!G91)</f>
        <v>0</v>
      </c>
      <c r="H91" s="1">
        <f>SUM(ZSSP00:ZSSP87!H91)</f>
        <v>0</v>
      </c>
      <c r="I91" s="1">
        <f>SUM(ZSSP00:ZSSP87!I91)</f>
        <v>0</v>
      </c>
      <c r="J91" s="13">
        <f t="shared" si="19"/>
        <v>0</v>
      </c>
      <c r="K91" s="13">
        <f t="shared" si="20"/>
        <v>0</v>
      </c>
      <c r="L91" s="13">
        <f t="shared" si="25"/>
        <v>22</v>
      </c>
      <c r="M91" s="13">
        <f t="shared" si="26"/>
        <v>51</v>
      </c>
      <c r="N91" s="9">
        <f t="shared" si="21"/>
        <v>0</v>
      </c>
      <c r="O91" s="15">
        <f t="shared" si="27"/>
        <v>22.000000000000004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>
        <f>SUM(ZSSP00:ZSSP87!B92)</f>
        <v>1</v>
      </c>
      <c r="C92" s="1">
        <f>SUM(ZSSP00:ZSSP87!C92)</f>
        <v>0</v>
      </c>
      <c r="D92" s="1">
        <f>SUM(ZSSP00:ZSSP87!D92)</f>
        <v>0</v>
      </c>
      <c r="E92" s="1">
        <f>SUM(ZSSP00:ZSSP87!E92)</f>
        <v>1</v>
      </c>
      <c r="F92" s="1">
        <f>SUM(ZSSP00:ZSSP87!F92)</f>
        <v>0</v>
      </c>
      <c r="G92" s="1">
        <f>SUM(ZSSP00:ZSSP87!G92)</f>
        <v>0</v>
      </c>
      <c r="H92" s="1">
        <f>SUM(ZSSP00:ZSSP87!H92)</f>
        <v>0</v>
      </c>
      <c r="I92" s="1">
        <f>SUM(ZSSP00:ZSSP87!I92)</f>
        <v>0</v>
      </c>
      <c r="J92" s="13">
        <f t="shared" si="19"/>
        <v>0</v>
      </c>
      <c r="K92" s="13">
        <f t="shared" si="20"/>
        <v>0</v>
      </c>
      <c r="L92" s="13">
        <f t="shared" si="25"/>
        <v>22</v>
      </c>
      <c r="M92" s="13">
        <f t="shared" si="26"/>
        <v>51</v>
      </c>
      <c r="N92" s="9">
        <f t="shared" si="21"/>
        <v>0</v>
      </c>
      <c r="O92" s="15">
        <f t="shared" si="27"/>
        <v>22.000000000000004</v>
      </c>
      <c r="P92" s="9">
        <f t="shared" si="22"/>
        <v>100</v>
      </c>
      <c r="Q92" s="13">
        <f t="shared" si="23"/>
        <v>1</v>
      </c>
      <c r="R92" s="13">
        <f t="shared" si="24"/>
        <v>1</v>
      </c>
    </row>
    <row r="93" spans="1:18" ht="15">
      <c r="A93" s="17">
        <v>32661</v>
      </c>
      <c r="B93" s="1">
        <f>SUM(ZSSP00:ZSSP87!B93)</f>
        <v>0</v>
      </c>
      <c r="C93" s="1">
        <f>SUM(ZSSP00:ZSSP87!C93)</f>
        <v>0</v>
      </c>
      <c r="D93" s="1">
        <f>SUM(ZSSP00:ZSSP87!D93)</f>
        <v>0</v>
      </c>
      <c r="E93" s="1">
        <f>SUM(ZSSP00:ZSSP87!E93)</f>
        <v>0</v>
      </c>
      <c r="F93" s="1">
        <f>SUM(ZSSP00:ZSSP87!F93)</f>
        <v>0</v>
      </c>
      <c r="G93" s="1">
        <f>SUM(ZSSP00:ZSSP87!G93)</f>
        <v>0</v>
      </c>
      <c r="H93" s="1">
        <f>SUM(ZSSP00:ZSSP87!H93)</f>
        <v>0</v>
      </c>
      <c r="I93" s="1">
        <f>SUM(ZSSP00:ZSSP87!I93)</f>
        <v>0</v>
      </c>
      <c r="J93" s="13">
        <f t="shared" si="19"/>
        <v>0</v>
      </c>
      <c r="K93" s="13">
        <f t="shared" si="20"/>
        <v>0</v>
      </c>
      <c r="L93" s="13">
        <f t="shared" si="25"/>
        <v>22</v>
      </c>
      <c r="M93" s="13">
        <f t="shared" si="26"/>
        <v>51</v>
      </c>
      <c r="N93" s="9">
        <f t="shared" si="21"/>
        <v>0</v>
      </c>
      <c r="O93" s="15">
        <f t="shared" si="27"/>
        <v>22.000000000000004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>
        <f>SUM(ZSSP00:ZSSP87!B94)</f>
        <v>0</v>
      </c>
      <c r="C94" s="1">
        <f>SUM(ZSSP00:ZSSP87!C94)</f>
        <v>1</v>
      </c>
      <c r="D94" s="1">
        <f>SUM(ZSSP00:ZSSP87!D94)</f>
        <v>0</v>
      </c>
      <c r="E94" s="1">
        <f>SUM(ZSSP00:ZSSP87!E94)</f>
        <v>1</v>
      </c>
      <c r="F94" s="1">
        <f>SUM(ZSSP00:ZSSP87!F94)</f>
        <v>1</v>
      </c>
      <c r="G94" s="1">
        <f>SUM(ZSSP00:ZSSP87!G94)</f>
        <v>0</v>
      </c>
      <c r="H94" s="1">
        <f>SUM(ZSSP00:ZSSP87!H94)</f>
        <v>1</v>
      </c>
      <c r="I94" s="1">
        <f>SUM(ZSSP00:ZSSP87!I94)</f>
        <v>0</v>
      </c>
      <c r="J94" s="13">
        <f t="shared" si="19"/>
        <v>0</v>
      </c>
      <c r="K94" s="13">
        <f t="shared" si="20"/>
        <v>0</v>
      </c>
      <c r="L94" s="13">
        <f t="shared" si="25"/>
        <v>22</v>
      </c>
      <c r="M94" s="13">
        <f t="shared" si="26"/>
        <v>51</v>
      </c>
      <c r="N94" s="9">
        <f t="shared" si="21"/>
        <v>0</v>
      </c>
      <c r="O94" s="15">
        <f t="shared" si="27"/>
        <v>22.000000000000004</v>
      </c>
      <c r="P94" s="9">
        <f t="shared" si="22"/>
        <v>100</v>
      </c>
      <c r="Q94" s="13">
        <f t="shared" si="23"/>
        <v>2</v>
      </c>
      <c r="R94" s="13">
        <f t="shared" si="24"/>
        <v>2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46</v>
      </c>
      <c r="C96" s="13">
        <f t="shared" si="28"/>
        <v>42</v>
      </c>
      <c r="D96" s="13">
        <f t="shared" si="28"/>
        <v>28</v>
      </c>
      <c r="E96" s="13">
        <f t="shared" si="28"/>
        <v>38</v>
      </c>
      <c r="F96" s="13">
        <f t="shared" si="28"/>
        <v>75</v>
      </c>
      <c r="G96" s="13">
        <f t="shared" si="28"/>
        <v>73</v>
      </c>
      <c r="H96" s="13">
        <f t="shared" si="28"/>
        <v>55</v>
      </c>
      <c r="I96" s="13">
        <f t="shared" si="28"/>
        <v>42</v>
      </c>
      <c r="J96" s="13">
        <f t="shared" si="28"/>
        <v>22</v>
      </c>
      <c r="K96" s="13">
        <f t="shared" si="28"/>
        <v>51</v>
      </c>
      <c r="L96" s="13"/>
      <c r="M96" s="13"/>
      <c r="N96" s="13">
        <f>SUM(N4:N94)</f>
        <v>22.000000000000004</v>
      </c>
      <c r="O96" s="13"/>
      <c r="P96" s="13"/>
      <c r="Q96" s="13">
        <f>SUM(Q4:Q94)</f>
        <v>236</v>
      </c>
      <c r="R96" s="13">
        <f>SUM(R4:R94)</f>
        <v>163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G91" sqref="G91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57</v>
      </c>
      <c r="H1" s="6"/>
      <c r="T1" s="5" t="s">
        <v>0</v>
      </c>
      <c r="U1" s="7" t="str">
        <f>B1</f>
        <v>Zebra Swallowtail</v>
      </c>
      <c r="V1" s="8"/>
      <c r="W1" s="6"/>
      <c r="X1" s="8"/>
      <c r="Y1" s="6" t="str">
        <f>G1</f>
        <v>Spring 1991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31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7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12</v>
      </c>
      <c r="W5" s="8"/>
      <c r="X5" s="8"/>
      <c r="Y5" s="18" t="s">
        <v>30</v>
      </c>
      <c r="Z5" s="15">
        <f>SUM(N11:N17)</f>
        <v>0.8571428571428571</v>
      </c>
      <c r="AA5" s="9">
        <f t="shared" si="6"/>
        <v>28.571428571428573</v>
      </c>
      <c r="AB5" s="15">
        <f>SUM(Q11:Q17)+SUM(R11:R17)</f>
        <v>2</v>
      </c>
      <c r="AC5" s="15">
        <f>100*SUM(Q11:Q17)/AB5</f>
        <v>100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19</v>
      </c>
      <c r="W6" s="8"/>
      <c r="X6" s="18" t="s">
        <v>32</v>
      </c>
      <c r="Z6" s="15">
        <f>SUM(N18:N24)</f>
        <v>-0.42857142857142855</v>
      </c>
      <c r="AA6" s="9">
        <f t="shared" si="6"/>
        <v>-14.285714285714286</v>
      </c>
      <c r="AB6" s="15">
        <f>SUM(Q18:Q24)+SUM(R18:R24)</f>
        <v>1</v>
      </c>
      <c r="AC6" s="15">
        <f>100*SUM(Q18:Q24)/AB6</f>
        <v>0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61.29032258064516</v>
      </c>
      <c r="W7" s="8"/>
      <c r="Y7" s="18" t="s">
        <v>34</v>
      </c>
      <c r="Z7" s="15">
        <f>SUM(N25:N31)</f>
        <v>1.2857142857142856</v>
      </c>
      <c r="AA7" s="9">
        <f t="shared" si="6"/>
        <v>42.85714285714286</v>
      </c>
      <c r="AB7" s="15">
        <f>SUM(Q25:Q31)+SUM(R25:R31)</f>
        <v>3</v>
      </c>
      <c r="AC7" s="15">
        <f>100*SUM(Q25:Q31)/AB7</f>
        <v>100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0.8571428571428571</v>
      </c>
      <c r="AA8" s="9">
        <f t="shared" si="6"/>
        <v>28.571428571428573</v>
      </c>
      <c r="AB8" s="15">
        <f>SUM(Q32:Q38)+SUM(R32:R38)</f>
        <v>6</v>
      </c>
      <c r="AC8" s="15">
        <f>100*SUM(Q32:Q38)/AB8</f>
        <v>66.66666666666667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6</v>
      </c>
      <c r="AC9" s="15">
        <f>100*SUM(Q39:Q45)/AB9</f>
        <v>50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44.44444444444444</v>
      </c>
      <c r="W10" s="8"/>
      <c r="X10" s="20" t="s">
        <v>38</v>
      </c>
      <c r="Z10" s="15">
        <f>SUM(N46:N52)</f>
        <v>-0.42857142857142855</v>
      </c>
      <c r="AA10" s="9">
        <f t="shared" si="6"/>
        <v>-14.285714285714286</v>
      </c>
      <c r="AB10" s="15">
        <f>SUM(Q46:Q52)+SUM(R46:R52)</f>
        <v>1</v>
      </c>
      <c r="AC10" s="15">
        <f>100*SUM(Q46:Q52)/AB10</f>
        <v>0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40</v>
      </c>
      <c r="W11" s="8"/>
      <c r="Y11" s="20" t="s">
        <v>39</v>
      </c>
      <c r="Z11" s="15">
        <f>SUM(N53:N59)</f>
        <v>0</v>
      </c>
      <c r="AA11" s="9">
        <f t="shared" si="6"/>
        <v>0</v>
      </c>
      <c r="AB11" s="15">
        <f>SUM(Q53:Q59)+SUM(R53:R59)</f>
        <v>4</v>
      </c>
      <c r="AC11" s="15">
        <f>100*SUM(Q53:Q59)/AB11</f>
        <v>50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42.10526315789473</v>
      </c>
      <c r="W12" s="8"/>
      <c r="X12" s="20" t="s">
        <v>41</v>
      </c>
      <c r="Z12" s="15">
        <f>SUM(N60:N66)</f>
        <v>0.42857142857142855</v>
      </c>
      <c r="AA12" s="9">
        <f t="shared" si="6"/>
        <v>14.285714285714286</v>
      </c>
      <c r="AB12" s="15">
        <f>SUM(Q60:Q66)+SUM(R60:R66)</f>
        <v>3</v>
      </c>
      <c r="AC12" s="15">
        <f>100*SUM(Q60:Q66)/AB12</f>
        <v>66.66666666666667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-0.42857142857142855</v>
      </c>
      <c r="AA13" s="9">
        <f t="shared" si="6"/>
        <v>-14.285714285714286</v>
      </c>
      <c r="AB13" s="15">
        <f>SUM(Q67:Q73)+SUM(R67:R73)</f>
        <v>1</v>
      </c>
      <c r="AC13" s="15">
        <f>100*SUM(Q67:Q73)/AB13</f>
        <v>0</v>
      </c>
    </row>
    <row r="14" spans="1:29" ht="15">
      <c r="A14" s="17">
        <v>32582</v>
      </c>
      <c r="B14" s="1">
        <v>1</v>
      </c>
      <c r="C14" s="1">
        <v>1</v>
      </c>
      <c r="D14" s="1"/>
      <c r="E14" s="1"/>
      <c r="F14" s="1"/>
      <c r="G14" s="1"/>
      <c r="H14" s="1"/>
      <c r="I14" s="1"/>
      <c r="J14" s="13">
        <f t="shared" si="0"/>
        <v>2</v>
      </c>
      <c r="K14" s="13">
        <f t="shared" si="1"/>
        <v>0</v>
      </c>
      <c r="L14" s="13">
        <f t="shared" si="7"/>
        <v>2</v>
      </c>
      <c r="M14" s="13">
        <f t="shared" si="8"/>
        <v>0</v>
      </c>
      <c r="N14" s="9">
        <f t="shared" si="2"/>
        <v>0.8571428571428571</v>
      </c>
      <c r="O14" s="15">
        <f t="shared" si="9"/>
        <v>0.8571428571428571</v>
      </c>
      <c r="P14" s="9">
        <f t="shared" si="3"/>
        <v>28.571428571428573</v>
      </c>
      <c r="Q14" s="13">
        <f t="shared" si="4"/>
        <v>2</v>
      </c>
      <c r="R14" s="13">
        <f t="shared" si="5"/>
        <v>0</v>
      </c>
      <c r="T14" s="12"/>
      <c r="W14" s="8"/>
      <c r="X14" s="20" t="s">
        <v>43</v>
      </c>
      <c r="Z14" s="15">
        <f>SUM(N74:N80)</f>
        <v>0.42857142857142855</v>
      </c>
      <c r="AA14" s="9">
        <f t="shared" si="6"/>
        <v>14.285714285714286</v>
      </c>
      <c r="AB14" s="15">
        <f>SUM(Q74:Q80)+SUM(R74:R80)</f>
        <v>3</v>
      </c>
      <c r="AC14" s="15">
        <f>100*SUM(Q74:Q80)/AB14</f>
        <v>66.66666666666667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2</v>
      </c>
      <c r="M15" s="13">
        <f t="shared" si="8"/>
        <v>0</v>
      </c>
      <c r="N15" s="9">
        <f t="shared" si="2"/>
        <v>0</v>
      </c>
      <c r="O15" s="15">
        <f t="shared" si="9"/>
        <v>0.8571428571428571</v>
      </c>
      <c r="P15" s="9">
        <f t="shared" si="3"/>
        <v>28.571428571428573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2</v>
      </c>
      <c r="M16" s="13">
        <f t="shared" si="8"/>
        <v>0</v>
      </c>
      <c r="N16" s="9">
        <f t="shared" si="2"/>
        <v>0</v>
      </c>
      <c r="O16" s="15">
        <f t="shared" si="9"/>
        <v>0.8571428571428571</v>
      </c>
      <c r="P16" s="9">
        <f t="shared" si="3"/>
        <v>28.571428571428573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0.42857142857142855</v>
      </c>
      <c r="AA16" s="9">
        <f t="shared" si="6"/>
        <v>14.285714285714286</v>
      </c>
      <c r="AB16" s="15">
        <f>SUM(Q88:Q94)+SUM(R88:R94)</f>
        <v>1</v>
      </c>
      <c r="AC16" s="15">
        <f>100*SUM(Q88:Q94)/AB16</f>
        <v>100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2</v>
      </c>
      <c r="M17" s="13">
        <f t="shared" si="8"/>
        <v>0</v>
      </c>
      <c r="N17" s="9">
        <f t="shared" si="2"/>
        <v>0</v>
      </c>
      <c r="O17" s="15">
        <f t="shared" si="9"/>
        <v>0.8571428571428571</v>
      </c>
      <c r="P17" s="9">
        <f t="shared" si="3"/>
        <v>28.571428571428573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2.9999999999999996</v>
      </c>
      <c r="AA17" s="13">
        <f>SUM(AA4:AA16)</f>
        <v>100.00000000000001</v>
      </c>
      <c r="AB17" s="13">
        <f>SUM(AB4:AB16)</f>
        <v>31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2</v>
      </c>
      <c r="M18" s="13">
        <f t="shared" si="8"/>
        <v>0</v>
      </c>
      <c r="N18" s="9">
        <f t="shared" si="2"/>
        <v>0</v>
      </c>
      <c r="O18" s="15">
        <f t="shared" si="9"/>
        <v>0.8571428571428571</v>
      </c>
      <c r="P18" s="9">
        <f t="shared" si="3"/>
        <v>28.571428571428573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2</v>
      </c>
      <c r="M19" s="13">
        <f t="shared" si="8"/>
        <v>0</v>
      </c>
      <c r="N19" s="9">
        <f t="shared" si="2"/>
        <v>0</v>
      </c>
      <c r="O19" s="15">
        <f t="shared" si="9"/>
        <v>0.8571428571428571</v>
      </c>
      <c r="P19" s="9">
        <f t="shared" si="3"/>
        <v>28.571428571428573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2</v>
      </c>
      <c r="M20" s="13">
        <f t="shared" si="8"/>
        <v>0</v>
      </c>
      <c r="N20" s="9">
        <f t="shared" si="2"/>
        <v>0</v>
      </c>
      <c r="O20" s="15">
        <f t="shared" si="9"/>
        <v>0.8571428571428571</v>
      </c>
      <c r="P20" s="9">
        <f t="shared" si="3"/>
        <v>28.571428571428573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2</v>
      </c>
      <c r="M21" s="13">
        <f t="shared" si="8"/>
        <v>0</v>
      </c>
      <c r="N21" s="9">
        <f t="shared" si="2"/>
        <v>0</v>
      </c>
      <c r="O21" s="15">
        <f t="shared" si="9"/>
        <v>0.8571428571428571</v>
      </c>
      <c r="P21" s="9">
        <f t="shared" si="3"/>
        <v>28.571428571428573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2</v>
      </c>
      <c r="M22" s="13">
        <f t="shared" si="8"/>
        <v>0</v>
      </c>
      <c r="N22" s="9">
        <f t="shared" si="2"/>
        <v>0</v>
      </c>
      <c r="O22" s="15">
        <f t="shared" si="9"/>
        <v>0.8571428571428571</v>
      </c>
      <c r="P22" s="9">
        <f t="shared" si="3"/>
        <v>28.571428571428573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2</v>
      </c>
      <c r="M23" s="13">
        <f t="shared" si="8"/>
        <v>0</v>
      </c>
      <c r="N23" s="9">
        <f t="shared" si="2"/>
        <v>0</v>
      </c>
      <c r="O23" s="15">
        <f t="shared" si="9"/>
        <v>0.8571428571428571</v>
      </c>
      <c r="P23" s="9">
        <f t="shared" si="3"/>
        <v>28.571428571428573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>
        <v>1</v>
      </c>
      <c r="E24" s="3"/>
      <c r="F24" s="1"/>
      <c r="G24" s="3"/>
      <c r="H24" s="1"/>
      <c r="I24" s="1"/>
      <c r="J24" s="13">
        <f t="shared" si="0"/>
        <v>-1</v>
      </c>
      <c r="K24" s="13">
        <f t="shared" si="1"/>
        <v>0</v>
      </c>
      <c r="L24" s="13">
        <f t="shared" si="7"/>
        <v>1</v>
      </c>
      <c r="M24" s="13">
        <f t="shared" si="8"/>
        <v>0</v>
      </c>
      <c r="N24" s="9">
        <f t="shared" si="2"/>
        <v>-0.42857142857142855</v>
      </c>
      <c r="O24" s="15">
        <f t="shared" si="9"/>
        <v>0.42857142857142855</v>
      </c>
      <c r="P24" s="9">
        <f t="shared" si="3"/>
        <v>14.285714285714286</v>
      </c>
      <c r="Q24" s="13">
        <f t="shared" si="4"/>
        <v>0</v>
      </c>
      <c r="R24" s="13">
        <f t="shared" si="5"/>
        <v>1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1</v>
      </c>
      <c r="M25" s="13">
        <f t="shared" si="8"/>
        <v>0</v>
      </c>
      <c r="N25" s="9">
        <f t="shared" si="2"/>
        <v>0</v>
      </c>
      <c r="O25" s="15">
        <f t="shared" si="9"/>
        <v>0.42857142857142855</v>
      </c>
      <c r="P25" s="9">
        <f t="shared" si="3"/>
        <v>14.285714285714286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1</v>
      </c>
      <c r="M26" s="13">
        <f t="shared" si="8"/>
        <v>0</v>
      </c>
      <c r="N26" s="9">
        <f t="shared" si="2"/>
        <v>0</v>
      </c>
      <c r="O26" s="15">
        <f t="shared" si="9"/>
        <v>0.42857142857142855</v>
      </c>
      <c r="P26" s="9">
        <f t="shared" si="3"/>
        <v>14.285714285714286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1</v>
      </c>
      <c r="M27" s="13">
        <f t="shared" si="8"/>
        <v>0</v>
      </c>
      <c r="N27" s="9">
        <f t="shared" si="2"/>
        <v>0</v>
      </c>
      <c r="O27" s="15">
        <f t="shared" si="9"/>
        <v>0.42857142857142855</v>
      </c>
      <c r="P27" s="9">
        <f t="shared" si="3"/>
        <v>14.285714285714286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>
        <v>1</v>
      </c>
      <c r="C28" s="3"/>
      <c r="D28" s="3"/>
      <c r="E28" s="3"/>
      <c r="F28" s="3"/>
      <c r="G28" s="3"/>
      <c r="H28" s="3"/>
      <c r="I28" s="1"/>
      <c r="J28" s="13">
        <f t="shared" si="0"/>
        <v>1</v>
      </c>
      <c r="K28" s="13">
        <f t="shared" si="1"/>
        <v>0</v>
      </c>
      <c r="L28" s="13">
        <f t="shared" si="7"/>
        <v>2</v>
      </c>
      <c r="M28" s="13">
        <f t="shared" si="8"/>
        <v>0</v>
      </c>
      <c r="N28" s="9">
        <f t="shared" si="2"/>
        <v>0.42857142857142855</v>
      </c>
      <c r="O28" s="15">
        <f t="shared" si="9"/>
        <v>0.8571428571428571</v>
      </c>
      <c r="P28" s="9">
        <f t="shared" si="3"/>
        <v>28.571428571428573</v>
      </c>
      <c r="Q28" s="13">
        <f t="shared" si="4"/>
        <v>1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2</v>
      </c>
      <c r="M29" s="13">
        <f t="shared" si="8"/>
        <v>0</v>
      </c>
      <c r="N29" s="9">
        <f t="shared" si="2"/>
        <v>0</v>
      </c>
      <c r="O29" s="15">
        <f t="shared" si="9"/>
        <v>0.8571428571428571</v>
      </c>
      <c r="P29" s="9">
        <f t="shared" si="3"/>
        <v>28.571428571428573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2</v>
      </c>
      <c r="M30" s="13">
        <f t="shared" si="8"/>
        <v>0</v>
      </c>
      <c r="N30" s="9">
        <f t="shared" si="2"/>
        <v>0</v>
      </c>
      <c r="O30" s="15">
        <f t="shared" si="9"/>
        <v>0.8571428571428571</v>
      </c>
      <c r="P30" s="9">
        <f t="shared" si="3"/>
        <v>28.571428571428573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>
        <v>2</v>
      </c>
      <c r="G31" s="3"/>
      <c r="H31" s="1"/>
      <c r="I31" s="3"/>
      <c r="J31" s="13">
        <f t="shared" si="0"/>
        <v>0</v>
      </c>
      <c r="K31" s="13">
        <f t="shared" si="1"/>
        <v>2</v>
      </c>
      <c r="L31" s="13">
        <f t="shared" si="7"/>
        <v>2</v>
      </c>
      <c r="M31" s="13">
        <f t="shared" si="8"/>
        <v>2</v>
      </c>
      <c r="N31" s="9">
        <f t="shared" si="2"/>
        <v>0.8571428571428571</v>
      </c>
      <c r="O31" s="15">
        <f t="shared" si="9"/>
        <v>1.7142857142857142</v>
      </c>
      <c r="P31" s="9">
        <f t="shared" si="3"/>
        <v>57.142857142857146</v>
      </c>
      <c r="Q31" s="13">
        <f t="shared" si="4"/>
        <v>2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2</v>
      </c>
      <c r="M32" s="13">
        <f t="shared" si="8"/>
        <v>2</v>
      </c>
      <c r="N32" s="9">
        <f t="shared" si="2"/>
        <v>0</v>
      </c>
      <c r="O32" s="15">
        <f t="shared" si="9"/>
        <v>1.7142857142857142</v>
      </c>
      <c r="P32" s="9">
        <f t="shared" si="3"/>
        <v>57.142857142857146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2</v>
      </c>
      <c r="M33" s="13">
        <f t="shared" si="8"/>
        <v>2</v>
      </c>
      <c r="N33" s="9">
        <f t="shared" si="2"/>
        <v>0</v>
      </c>
      <c r="O33" s="15">
        <f t="shared" si="9"/>
        <v>1.7142857142857142</v>
      </c>
      <c r="P33" s="9">
        <f t="shared" si="3"/>
        <v>57.142857142857146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2</v>
      </c>
      <c r="M34" s="13">
        <f t="shared" si="8"/>
        <v>2</v>
      </c>
      <c r="N34" s="9">
        <f t="shared" si="2"/>
        <v>0</v>
      </c>
      <c r="O34" s="15">
        <f t="shared" si="9"/>
        <v>1.7142857142857142</v>
      </c>
      <c r="P34" s="9">
        <f t="shared" si="3"/>
        <v>57.142857142857146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>
        <v>1</v>
      </c>
      <c r="C35" s="1">
        <v>1</v>
      </c>
      <c r="D35" s="1"/>
      <c r="E35" s="1"/>
      <c r="F35" s="1"/>
      <c r="G35" s="1">
        <v>1</v>
      </c>
      <c r="H35" s="1"/>
      <c r="I35" s="1">
        <v>1</v>
      </c>
      <c r="J35" s="13">
        <f t="shared" si="0"/>
        <v>2</v>
      </c>
      <c r="K35" s="13">
        <f t="shared" si="1"/>
        <v>0</v>
      </c>
      <c r="L35" s="13">
        <f t="shared" si="7"/>
        <v>4</v>
      </c>
      <c r="M35" s="13">
        <f t="shared" si="8"/>
        <v>2</v>
      </c>
      <c r="N35" s="9">
        <f t="shared" si="2"/>
        <v>0.8571428571428571</v>
      </c>
      <c r="O35" s="15">
        <f t="shared" si="9"/>
        <v>2.571428571428571</v>
      </c>
      <c r="P35" s="9">
        <f t="shared" si="3"/>
        <v>85.71428571428572</v>
      </c>
      <c r="Q35" s="13">
        <f t="shared" si="4"/>
        <v>3</v>
      </c>
      <c r="R35" s="13">
        <f t="shared" si="5"/>
        <v>1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4</v>
      </c>
      <c r="M36" s="13">
        <f t="shared" si="8"/>
        <v>2</v>
      </c>
      <c r="N36" s="9">
        <f aca="true" t="shared" si="12" ref="N36:N67">(+J36+K36)*($J$96/($J$96+$K$96))</f>
        <v>0</v>
      </c>
      <c r="O36" s="15">
        <f t="shared" si="9"/>
        <v>2.571428571428571</v>
      </c>
      <c r="P36" s="9">
        <f aca="true" t="shared" si="13" ref="P36:P67">O36*100/$N$96</f>
        <v>85.71428571428572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4</v>
      </c>
      <c r="M37" s="13">
        <f aca="true" t="shared" si="17" ref="M37:M68">M36+K37</f>
        <v>2</v>
      </c>
      <c r="N37" s="9">
        <f t="shared" si="12"/>
        <v>0</v>
      </c>
      <c r="O37" s="15">
        <f aca="true" t="shared" si="18" ref="O37:O68">O36+N37</f>
        <v>2.571428571428571</v>
      </c>
      <c r="P37" s="9">
        <f t="shared" si="13"/>
        <v>85.71428571428572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>
        <v>1</v>
      </c>
      <c r="F38" s="1">
        <v>1</v>
      </c>
      <c r="G38" s="3"/>
      <c r="H38" s="1"/>
      <c r="I38" s="1"/>
      <c r="J38" s="13">
        <f t="shared" si="10"/>
        <v>-1</v>
      </c>
      <c r="K38" s="13">
        <f t="shared" si="11"/>
        <v>1</v>
      </c>
      <c r="L38" s="13">
        <f t="shared" si="16"/>
        <v>3</v>
      </c>
      <c r="M38" s="13">
        <f t="shared" si="17"/>
        <v>3</v>
      </c>
      <c r="N38" s="9">
        <f t="shared" si="12"/>
        <v>0</v>
      </c>
      <c r="O38" s="15">
        <f t="shared" si="18"/>
        <v>2.571428571428571</v>
      </c>
      <c r="P38" s="9">
        <f t="shared" si="13"/>
        <v>85.71428571428572</v>
      </c>
      <c r="Q38" s="13">
        <f t="shared" si="14"/>
        <v>1</v>
      </c>
      <c r="R38" s="13">
        <f t="shared" si="15"/>
        <v>1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3</v>
      </c>
      <c r="M39" s="13">
        <f t="shared" si="17"/>
        <v>3</v>
      </c>
      <c r="N39" s="9">
        <f t="shared" si="12"/>
        <v>0</v>
      </c>
      <c r="O39" s="15">
        <f t="shared" si="18"/>
        <v>2.571428571428571</v>
      </c>
      <c r="P39" s="9">
        <f t="shared" si="13"/>
        <v>85.71428571428572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>
        <v>1</v>
      </c>
      <c r="C40" s="1">
        <v>1</v>
      </c>
      <c r="D40" s="1">
        <v>1</v>
      </c>
      <c r="E40" s="1"/>
      <c r="F40" s="1"/>
      <c r="G40" s="1"/>
      <c r="H40" s="1">
        <v>1</v>
      </c>
      <c r="I40" s="1"/>
      <c r="J40" s="13">
        <f t="shared" si="10"/>
        <v>1</v>
      </c>
      <c r="K40" s="13">
        <f t="shared" si="11"/>
        <v>-1</v>
      </c>
      <c r="L40" s="13">
        <f t="shared" si="16"/>
        <v>4</v>
      </c>
      <c r="M40" s="13">
        <f t="shared" si="17"/>
        <v>2</v>
      </c>
      <c r="N40" s="9">
        <f t="shared" si="12"/>
        <v>0</v>
      </c>
      <c r="O40" s="15">
        <f t="shared" si="18"/>
        <v>2.571428571428571</v>
      </c>
      <c r="P40" s="9">
        <f t="shared" si="13"/>
        <v>85.71428571428572</v>
      </c>
      <c r="Q40" s="13">
        <f t="shared" si="14"/>
        <v>2</v>
      </c>
      <c r="R40" s="13">
        <f t="shared" si="15"/>
        <v>2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4</v>
      </c>
      <c r="M41" s="13">
        <f t="shared" si="17"/>
        <v>2</v>
      </c>
      <c r="N41" s="9">
        <f t="shared" si="12"/>
        <v>0</v>
      </c>
      <c r="O41" s="15">
        <f t="shared" si="18"/>
        <v>2.571428571428571</v>
      </c>
      <c r="P41" s="9">
        <f t="shared" si="13"/>
        <v>85.71428571428572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4</v>
      </c>
      <c r="M42" s="13">
        <f t="shared" si="17"/>
        <v>2</v>
      </c>
      <c r="N42" s="9">
        <f t="shared" si="12"/>
        <v>0</v>
      </c>
      <c r="O42" s="15">
        <f t="shared" si="18"/>
        <v>2.571428571428571</v>
      </c>
      <c r="P42" s="9">
        <f t="shared" si="13"/>
        <v>85.71428571428572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4</v>
      </c>
      <c r="M43" s="13">
        <f t="shared" si="17"/>
        <v>2</v>
      </c>
      <c r="N43" s="9">
        <f t="shared" si="12"/>
        <v>0</v>
      </c>
      <c r="O43" s="15">
        <f t="shared" si="18"/>
        <v>2.571428571428571</v>
      </c>
      <c r="P43" s="9">
        <f t="shared" si="13"/>
        <v>85.71428571428572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4</v>
      </c>
      <c r="M44" s="13">
        <f t="shared" si="17"/>
        <v>2</v>
      </c>
      <c r="N44" s="9">
        <f t="shared" si="12"/>
        <v>0</v>
      </c>
      <c r="O44" s="15">
        <f t="shared" si="18"/>
        <v>2.571428571428571</v>
      </c>
      <c r="P44" s="9">
        <f t="shared" si="13"/>
        <v>85.71428571428572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>
        <v>1</v>
      </c>
      <c r="E45" s="1"/>
      <c r="F45" s="1">
        <v>1</v>
      </c>
      <c r="G45" s="3"/>
      <c r="H45" s="1"/>
      <c r="I45" s="1"/>
      <c r="J45" s="13">
        <f t="shared" si="10"/>
        <v>-1</v>
      </c>
      <c r="K45" s="13">
        <f t="shared" si="11"/>
        <v>1</v>
      </c>
      <c r="L45" s="13">
        <f t="shared" si="16"/>
        <v>3</v>
      </c>
      <c r="M45" s="13">
        <f t="shared" si="17"/>
        <v>3</v>
      </c>
      <c r="N45" s="9">
        <f t="shared" si="12"/>
        <v>0</v>
      </c>
      <c r="O45" s="15">
        <f t="shared" si="18"/>
        <v>2.571428571428571</v>
      </c>
      <c r="P45" s="9">
        <f t="shared" si="13"/>
        <v>85.71428571428572</v>
      </c>
      <c r="Q45" s="13">
        <f t="shared" si="14"/>
        <v>1</v>
      </c>
      <c r="R45" s="13">
        <f t="shared" si="15"/>
        <v>1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3</v>
      </c>
      <c r="M46" s="13">
        <f t="shared" si="17"/>
        <v>3</v>
      </c>
      <c r="N46" s="9">
        <f t="shared" si="12"/>
        <v>0</v>
      </c>
      <c r="O46" s="15">
        <f t="shared" si="18"/>
        <v>2.571428571428571</v>
      </c>
      <c r="P46" s="9">
        <f t="shared" si="13"/>
        <v>85.71428571428572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3</v>
      </c>
      <c r="M47" s="13">
        <f t="shared" si="17"/>
        <v>3</v>
      </c>
      <c r="N47" s="9">
        <f t="shared" si="12"/>
        <v>0</v>
      </c>
      <c r="O47" s="15">
        <f t="shared" si="18"/>
        <v>2.571428571428571</v>
      </c>
      <c r="P47" s="9">
        <f t="shared" si="13"/>
        <v>85.71428571428572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3</v>
      </c>
      <c r="M48" s="13">
        <f t="shared" si="17"/>
        <v>3</v>
      </c>
      <c r="N48" s="9">
        <f t="shared" si="12"/>
        <v>0</v>
      </c>
      <c r="O48" s="15">
        <f t="shared" si="18"/>
        <v>2.571428571428571</v>
      </c>
      <c r="P48" s="9">
        <f t="shared" si="13"/>
        <v>85.71428571428572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>
        <v>1</v>
      </c>
      <c r="I49" s="1"/>
      <c r="J49" s="13">
        <f t="shared" si="10"/>
        <v>0</v>
      </c>
      <c r="K49" s="13">
        <f t="shared" si="11"/>
        <v>-1</v>
      </c>
      <c r="L49" s="13">
        <f t="shared" si="16"/>
        <v>3</v>
      </c>
      <c r="M49" s="13">
        <f t="shared" si="17"/>
        <v>2</v>
      </c>
      <c r="N49" s="9">
        <f t="shared" si="12"/>
        <v>-0.42857142857142855</v>
      </c>
      <c r="O49" s="15">
        <f t="shared" si="18"/>
        <v>2.142857142857143</v>
      </c>
      <c r="P49" s="9">
        <f t="shared" si="13"/>
        <v>71.42857142857143</v>
      </c>
      <c r="Q49" s="13">
        <f t="shared" si="14"/>
        <v>0</v>
      </c>
      <c r="R49" s="13">
        <f t="shared" si="15"/>
        <v>1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3</v>
      </c>
      <c r="M50" s="13">
        <f t="shared" si="17"/>
        <v>2</v>
      </c>
      <c r="N50" s="9">
        <f t="shared" si="12"/>
        <v>0</v>
      </c>
      <c r="O50" s="15">
        <f t="shared" si="18"/>
        <v>2.142857142857143</v>
      </c>
      <c r="P50" s="9">
        <f t="shared" si="13"/>
        <v>71.42857142857143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3</v>
      </c>
      <c r="M51" s="13">
        <f t="shared" si="17"/>
        <v>2</v>
      </c>
      <c r="N51" s="9">
        <f t="shared" si="12"/>
        <v>0</v>
      </c>
      <c r="O51" s="15">
        <f t="shared" si="18"/>
        <v>2.142857142857143</v>
      </c>
      <c r="P51" s="9">
        <f t="shared" si="13"/>
        <v>71.42857142857143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3</v>
      </c>
      <c r="M52" s="13">
        <f t="shared" si="17"/>
        <v>2</v>
      </c>
      <c r="N52" s="9">
        <f t="shared" si="12"/>
        <v>0</v>
      </c>
      <c r="O52" s="15">
        <f t="shared" si="18"/>
        <v>2.142857142857143</v>
      </c>
      <c r="P52" s="9">
        <f t="shared" si="13"/>
        <v>71.42857142857143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3</v>
      </c>
      <c r="M53" s="13">
        <f t="shared" si="17"/>
        <v>2</v>
      </c>
      <c r="N53" s="9">
        <f t="shared" si="12"/>
        <v>0</v>
      </c>
      <c r="O53" s="15">
        <f t="shared" si="18"/>
        <v>2.142857142857143</v>
      </c>
      <c r="P53" s="9">
        <f t="shared" si="13"/>
        <v>71.42857142857143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3</v>
      </c>
      <c r="M54" s="13">
        <f t="shared" si="17"/>
        <v>2</v>
      </c>
      <c r="N54" s="9">
        <f t="shared" si="12"/>
        <v>0</v>
      </c>
      <c r="O54" s="15">
        <f t="shared" si="18"/>
        <v>2.142857142857143</v>
      </c>
      <c r="P54" s="9">
        <f t="shared" si="13"/>
        <v>71.42857142857143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3</v>
      </c>
      <c r="M55" s="13">
        <f t="shared" si="17"/>
        <v>2</v>
      </c>
      <c r="N55" s="9">
        <f t="shared" si="12"/>
        <v>0</v>
      </c>
      <c r="O55" s="15">
        <f t="shared" si="18"/>
        <v>2.142857142857143</v>
      </c>
      <c r="P55" s="9">
        <f t="shared" si="13"/>
        <v>71.42857142857143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>
        <v>1</v>
      </c>
      <c r="G56" s="1">
        <v>1</v>
      </c>
      <c r="H56" s="1"/>
      <c r="I56" s="1"/>
      <c r="J56" s="13">
        <f t="shared" si="10"/>
        <v>0</v>
      </c>
      <c r="K56" s="13">
        <f t="shared" si="11"/>
        <v>2</v>
      </c>
      <c r="L56" s="13">
        <f t="shared" si="16"/>
        <v>3</v>
      </c>
      <c r="M56" s="13">
        <f t="shared" si="17"/>
        <v>4</v>
      </c>
      <c r="N56" s="9">
        <f t="shared" si="12"/>
        <v>0.8571428571428571</v>
      </c>
      <c r="O56" s="15">
        <f t="shared" si="18"/>
        <v>3</v>
      </c>
      <c r="P56" s="9">
        <f t="shared" si="13"/>
        <v>100.00000000000001</v>
      </c>
      <c r="Q56" s="13">
        <f t="shared" si="14"/>
        <v>2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3</v>
      </c>
      <c r="M57" s="13">
        <f t="shared" si="17"/>
        <v>4</v>
      </c>
      <c r="N57" s="9">
        <f t="shared" si="12"/>
        <v>0</v>
      </c>
      <c r="O57" s="15">
        <f t="shared" si="18"/>
        <v>3</v>
      </c>
      <c r="P57" s="9">
        <f t="shared" si="13"/>
        <v>100.00000000000001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3</v>
      </c>
      <c r="M58" s="13">
        <f t="shared" si="17"/>
        <v>4</v>
      </c>
      <c r="N58" s="9">
        <f t="shared" si="12"/>
        <v>0</v>
      </c>
      <c r="O58" s="15">
        <f t="shared" si="18"/>
        <v>3</v>
      </c>
      <c r="P58" s="9">
        <f t="shared" si="13"/>
        <v>100.00000000000001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>
        <v>1</v>
      </c>
      <c r="E59" s="1"/>
      <c r="F59" s="1"/>
      <c r="G59" s="3"/>
      <c r="H59" s="1">
        <v>1</v>
      </c>
      <c r="I59" s="1"/>
      <c r="J59" s="13">
        <f t="shared" si="10"/>
        <v>-1</v>
      </c>
      <c r="K59" s="13">
        <f t="shared" si="11"/>
        <v>-1</v>
      </c>
      <c r="L59" s="13">
        <f t="shared" si="16"/>
        <v>2</v>
      </c>
      <c r="M59" s="13">
        <f t="shared" si="17"/>
        <v>3</v>
      </c>
      <c r="N59" s="9">
        <f t="shared" si="12"/>
        <v>-0.8571428571428571</v>
      </c>
      <c r="O59" s="15">
        <f t="shared" si="18"/>
        <v>2.142857142857143</v>
      </c>
      <c r="P59" s="9">
        <f t="shared" si="13"/>
        <v>71.42857142857143</v>
      </c>
      <c r="Q59" s="13">
        <f t="shared" si="14"/>
        <v>0</v>
      </c>
      <c r="R59" s="13">
        <f t="shared" si="15"/>
        <v>2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2</v>
      </c>
      <c r="M60" s="13">
        <f t="shared" si="17"/>
        <v>3</v>
      </c>
      <c r="N60" s="9">
        <f t="shared" si="12"/>
        <v>0</v>
      </c>
      <c r="O60" s="15">
        <f t="shared" si="18"/>
        <v>2.142857142857143</v>
      </c>
      <c r="P60" s="9">
        <f t="shared" si="13"/>
        <v>71.42857142857143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2</v>
      </c>
      <c r="M61" s="13">
        <f t="shared" si="17"/>
        <v>3</v>
      </c>
      <c r="N61" s="9">
        <f t="shared" si="12"/>
        <v>0</v>
      </c>
      <c r="O61" s="15">
        <f t="shared" si="18"/>
        <v>2.142857142857143</v>
      </c>
      <c r="P61" s="9">
        <f t="shared" si="13"/>
        <v>71.42857142857143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>
        <v>1</v>
      </c>
      <c r="D62" s="1"/>
      <c r="E62" s="1"/>
      <c r="F62" s="1"/>
      <c r="G62" s="1"/>
      <c r="H62" s="1"/>
      <c r="I62" s="1">
        <v>1</v>
      </c>
      <c r="J62" s="13">
        <f t="shared" si="10"/>
        <v>1</v>
      </c>
      <c r="K62" s="13">
        <f t="shared" si="11"/>
        <v>-1</v>
      </c>
      <c r="L62" s="13">
        <f t="shared" si="16"/>
        <v>3</v>
      </c>
      <c r="M62" s="13">
        <f t="shared" si="17"/>
        <v>2</v>
      </c>
      <c r="N62" s="9">
        <f t="shared" si="12"/>
        <v>0</v>
      </c>
      <c r="O62" s="15">
        <f t="shared" si="18"/>
        <v>2.142857142857143</v>
      </c>
      <c r="P62" s="9">
        <f t="shared" si="13"/>
        <v>71.42857142857143</v>
      </c>
      <c r="Q62" s="13">
        <f t="shared" si="14"/>
        <v>1</v>
      </c>
      <c r="R62" s="13">
        <f t="shared" si="15"/>
        <v>1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3</v>
      </c>
      <c r="M63" s="13">
        <f t="shared" si="17"/>
        <v>2</v>
      </c>
      <c r="N63" s="9">
        <f t="shared" si="12"/>
        <v>0</v>
      </c>
      <c r="O63" s="15">
        <f t="shared" si="18"/>
        <v>2.142857142857143</v>
      </c>
      <c r="P63" s="9">
        <f t="shared" si="13"/>
        <v>71.42857142857143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3</v>
      </c>
      <c r="M64" s="13">
        <f t="shared" si="17"/>
        <v>2</v>
      </c>
      <c r="N64" s="9">
        <f t="shared" si="12"/>
        <v>0</v>
      </c>
      <c r="O64" s="15">
        <f t="shared" si="18"/>
        <v>2.142857142857143</v>
      </c>
      <c r="P64" s="9">
        <f t="shared" si="13"/>
        <v>71.42857142857143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3</v>
      </c>
      <c r="M65" s="13">
        <f t="shared" si="17"/>
        <v>2</v>
      </c>
      <c r="N65" s="9">
        <f t="shared" si="12"/>
        <v>0</v>
      </c>
      <c r="O65" s="15">
        <f t="shared" si="18"/>
        <v>2.142857142857143</v>
      </c>
      <c r="P65" s="9">
        <f t="shared" si="13"/>
        <v>71.42857142857143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>
        <v>1</v>
      </c>
      <c r="G66" s="3"/>
      <c r="H66" s="1"/>
      <c r="I66" s="1"/>
      <c r="J66" s="13">
        <f t="shared" si="10"/>
        <v>0</v>
      </c>
      <c r="K66" s="13">
        <f t="shared" si="11"/>
        <v>1</v>
      </c>
      <c r="L66" s="13">
        <f t="shared" si="16"/>
        <v>3</v>
      </c>
      <c r="M66" s="13">
        <f t="shared" si="17"/>
        <v>3</v>
      </c>
      <c r="N66" s="9">
        <f t="shared" si="12"/>
        <v>0.42857142857142855</v>
      </c>
      <c r="O66" s="15">
        <f t="shared" si="18"/>
        <v>2.571428571428571</v>
      </c>
      <c r="P66" s="9">
        <f t="shared" si="13"/>
        <v>85.71428571428572</v>
      </c>
      <c r="Q66" s="13">
        <f t="shared" si="14"/>
        <v>1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3</v>
      </c>
      <c r="M67" s="13">
        <f t="shared" si="17"/>
        <v>3</v>
      </c>
      <c r="N67" s="9">
        <f t="shared" si="12"/>
        <v>0</v>
      </c>
      <c r="O67" s="15">
        <f t="shared" si="18"/>
        <v>2.571428571428571</v>
      </c>
      <c r="P67" s="9">
        <f t="shared" si="13"/>
        <v>85.71428571428572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3</v>
      </c>
      <c r="M68" s="13">
        <f t="shared" si="17"/>
        <v>3</v>
      </c>
      <c r="N68" s="9">
        <f aca="true" t="shared" si="21" ref="N68:N94">(+J68+K68)*($J$96/($J$96+$K$96))</f>
        <v>0</v>
      </c>
      <c r="O68" s="15">
        <f t="shared" si="18"/>
        <v>2.571428571428571</v>
      </c>
      <c r="P68" s="9">
        <f aca="true" t="shared" si="22" ref="P68:P94">O68*100/$N$96</f>
        <v>85.71428571428572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3</v>
      </c>
      <c r="M69" s="13">
        <f aca="true" t="shared" si="26" ref="M69:M94">M68+K69</f>
        <v>3</v>
      </c>
      <c r="N69" s="9">
        <f t="shared" si="21"/>
        <v>0</v>
      </c>
      <c r="O69" s="15">
        <f aca="true" t="shared" si="27" ref="O69:O94">O68+N69</f>
        <v>2.571428571428571</v>
      </c>
      <c r="P69" s="9">
        <f t="shared" si="22"/>
        <v>85.71428571428572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>
        <v>1</v>
      </c>
      <c r="J70" s="13">
        <f t="shared" si="19"/>
        <v>0</v>
      </c>
      <c r="K70" s="13">
        <f t="shared" si="20"/>
        <v>-1</v>
      </c>
      <c r="L70" s="13">
        <f t="shared" si="25"/>
        <v>3</v>
      </c>
      <c r="M70" s="13">
        <f t="shared" si="26"/>
        <v>2</v>
      </c>
      <c r="N70" s="9">
        <f t="shared" si="21"/>
        <v>-0.42857142857142855</v>
      </c>
      <c r="O70" s="15">
        <f t="shared" si="27"/>
        <v>2.142857142857143</v>
      </c>
      <c r="P70" s="9">
        <f t="shared" si="22"/>
        <v>71.42857142857143</v>
      </c>
      <c r="Q70" s="13">
        <f t="shared" si="23"/>
        <v>0</v>
      </c>
      <c r="R70" s="13">
        <f t="shared" si="24"/>
        <v>1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3</v>
      </c>
      <c r="M71" s="13">
        <f t="shared" si="26"/>
        <v>2</v>
      </c>
      <c r="N71" s="9">
        <f t="shared" si="21"/>
        <v>0</v>
      </c>
      <c r="O71" s="15">
        <f t="shared" si="27"/>
        <v>2.142857142857143</v>
      </c>
      <c r="P71" s="9">
        <f t="shared" si="22"/>
        <v>71.42857142857143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3</v>
      </c>
      <c r="M72" s="13">
        <f t="shared" si="26"/>
        <v>2</v>
      </c>
      <c r="N72" s="9">
        <f t="shared" si="21"/>
        <v>0</v>
      </c>
      <c r="O72" s="15">
        <f t="shared" si="27"/>
        <v>2.142857142857143</v>
      </c>
      <c r="P72" s="9">
        <f t="shared" si="22"/>
        <v>71.42857142857143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3</v>
      </c>
      <c r="M73" s="13">
        <f t="shared" si="26"/>
        <v>2</v>
      </c>
      <c r="N73" s="9">
        <f t="shared" si="21"/>
        <v>0</v>
      </c>
      <c r="O73" s="15">
        <f t="shared" si="27"/>
        <v>2.142857142857143</v>
      </c>
      <c r="P73" s="9">
        <f t="shared" si="22"/>
        <v>71.42857142857143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3</v>
      </c>
      <c r="M74" s="13">
        <f t="shared" si="26"/>
        <v>2</v>
      </c>
      <c r="N74" s="9">
        <f t="shared" si="21"/>
        <v>0</v>
      </c>
      <c r="O74" s="15">
        <f t="shared" si="27"/>
        <v>2.142857142857143</v>
      </c>
      <c r="P74" s="9">
        <f t="shared" si="22"/>
        <v>71.42857142857143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3</v>
      </c>
      <c r="M75" s="13">
        <f t="shared" si="26"/>
        <v>2</v>
      </c>
      <c r="N75" s="9">
        <f t="shared" si="21"/>
        <v>0</v>
      </c>
      <c r="O75" s="15">
        <f t="shared" si="27"/>
        <v>2.142857142857143</v>
      </c>
      <c r="P75" s="9">
        <f t="shared" si="22"/>
        <v>71.42857142857143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3</v>
      </c>
      <c r="M76" s="13">
        <f t="shared" si="26"/>
        <v>2</v>
      </c>
      <c r="N76" s="9">
        <f t="shared" si="21"/>
        <v>0</v>
      </c>
      <c r="O76" s="15">
        <f t="shared" si="27"/>
        <v>2.142857142857143</v>
      </c>
      <c r="P76" s="9">
        <f t="shared" si="22"/>
        <v>71.42857142857143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3</v>
      </c>
      <c r="M77" s="13">
        <f t="shared" si="26"/>
        <v>2</v>
      </c>
      <c r="N77" s="9">
        <f t="shared" si="21"/>
        <v>0</v>
      </c>
      <c r="O77" s="15">
        <f t="shared" si="27"/>
        <v>2.142857142857143</v>
      </c>
      <c r="P77" s="9">
        <f t="shared" si="22"/>
        <v>71.42857142857143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3</v>
      </c>
      <c r="M78" s="13">
        <f t="shared" si="26"/>
        <v>2</v>
      </c>
      <c r="N78" s="9">
        <f t="shared" si="21"/>
        <v>0</v>
      </c>
      <c r="O78" s="15">
        <f t="shared" si="27"/>
        <v>2.142857142857143</v>
      </c>
      <c r="P78" s="9">
        <f t="shared" si="22"/>
        <v>71.42857142857143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3</v>
      </c>
      <c r="M79" s="13">
        <f t="shared" si="26"/>
        <v>2</v>
      </c>
      <c r="N79" s="9">
        <f t="shared" si="21"/>
        <v>0</v>
      </c>
      <c r="O79" s="15">
        <f t="shared" si="27"/>
        <v>2.142857142857143</v>
      </c>
      <c r="P79" s="9">
        <f t="shared" si="22"/>
        <v>71.42857142857143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>
        <v>1</v>
      </c>
      <c r="C80" s="3"/>
      <c r="D80" s="1"/>
      <c r="E80" s="1">
        <v>1</v>
      </c>
      <c r="F80" s="1"/>
      <c r="G80" s="3">
        <v>1</v>
      </c>
      <c r="H80" s="1"/>
      <c r="I80" s="1"/>
      <c r="J80" s="13">
        <f t="shared" si="19"/>
        <v>0</v>
      </c>
      <c r="K80" s="13">
        <f t="shared" si="20"/>
        <v>1</v>
      </c>
      <c r="L80" s="13">
        <f t="shared" si="25"/>
        <v>3</v>
      </c>
      <c r="M80" s="13">
        <f t="shared" si="26"/>
        <v>3</v>
      </c>
      <c r="N80" s="9">
        <f t="shared" si="21"/>
        <v>0.42857142857142855</v>
      </c>
      <c r="O80" s="15">
        <f t="shared" si="27"/>
        <v>2.571428571428571</v>
      </c>
      <c r="P80" s="9">
        <f t="shared" si="22"/>
        <v>85.71428571428572</v>
      </c>
      <c r="Q80" s="13">
        <f t="shared" si="23"/>
        <v>2</v>
      </c>
      <c r="R80" s="13">
        <f t="shared" si="24"/>
        <v>1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3</v>
      </c>
      <c r="M81" s="13">
        <f t="shared" si="26"/>
        <v>3</v>
      </c>
      <c r="N81" s="9">
        <f t="shared" si="21"/>
        <v>0</v>
      </c>
      <c r="O81" s="15">
        <f t="shared" si="27"/>
        <v>2.571428571428571</v>
      </c>
      <c r="P81" s="9">
        <f t="shared" si="22"/>
        <v>85.71428571428572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3</v>
      </c>
      <c r="M82" s="13">
        <f t="shared" si="26"/>
        <v>3</v>
      </c>
      <c r="N82" s="9">
        <f t="shared" si="21"/>
        <v>0</v>
      </c>
      <c r="O82" s="15">
        <f t="shared" si="27"/>
        <v>2.571428571428571</v>
      </c>
      <c r="P82" s="9">
        <f t="shared" si="22"/>
        <v>85.71428571428572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3</v>
      </c>
      <c r="M83" s="13">
        <f t="shared" si="26"/>
        <v>3</v>
      </c>
      <c r="N83" s="9">
        <f t="shared" si="21"/>
        <v>0</v>
      </c>
      <c r="O83" s="15">
        <f t="shared" si="27"/>
        <v>2.571428571428571</v>
      </c>
      <c r="P83" s="9">
        <f t="shared" si="22"/>
        <v>85.71428571428572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3</v>
      </c>
      <c r="M84" s="13">
        <f t="shared" si="26"/>
        <v>3</v>
      </c>
      <c r="N84" s="9">
        <f t="shared" si="21"/>
        <v>0</v>
      </c>
      <c r="O84" s="15">
        <f t="shared" si="27"/>
        <v>2.571428571428571</v>
      </c>
      <c r="P84" s="9">
        <f t="shared" si="22"/>
        <v>85.71428571428572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3</v>
      </c>
      <c r="M85" s="13">
        <f t="shared" si="26"/>
        <v>3</v>
      </c>
      <c r="N85" s="9">
        <f t="shared" si="21"/>
        <v>0</v>
      </c>
      <c r="O85" s="15">
        <f t="shared" si="27"/>
        <v>2.571428571428571</v>
      </c>
      <c r="P85" s="9">
        <f t="shared" si="22"/>
        <v>85.71428571428572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3</v>
      </c>
      <c r="M86" s="13">
        <f t="shared" si="26"/>
        <v>3</v>
      </c>
      <c r="N86" s="9">
        <f t="shared" si="21"/>
        <v>0</v>
      </c>
      <c r="O86" s="15">
        <f t="shared" si="27"/>
        <v>2.571428571428571</v>
      </c>
      <c r="P86" s="9">
        <f t="shared" si="22"/>
        <v>85.71428571428572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3</v>
      </c>
      <c r="M87" s="13">
        <f t="shared" si="26"/>
        <v>3</v>
      </c>
      <c r="N87" s="9">
        <f t="shared" si="21"/>
        <v>0</v>
      </c>
      <c r="O87" s="15">
        <f t="shared" si="27"/>
        <v>2.571428571428571</v>
      </c>
      <c r="P87" s="9">
        <f t="shared" si="22"/>
        <v>85.71428571428572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3</v>
      </c>
      <c r="M88" s="13">
        <f t="shared" si="26"/>
        <v>3</v>
      </c>
      <c r="N88" s="9">
        <f t="shared" si="21"/>
        <v>0</v>
      </c>
      <c r="O88" s="15">
        <f t="shared" si="27"/>
        <v>2.571428571428571</v>
      </c>
      <c r="P88" s="9">
        <f t="shared" si="22"/>
        <v>85.71428571428572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3</v>
      </c>
      <c r="M89" s="13">
        <f t="shared" si="26"/>
        <v>3</v>
      </c>
      <c r="N89" s="9">
        <f t="shared" si="21"/>
        <v>0</v>
      </c>
      <c r="O89" s="15">
        <f t="shared" si="27"/>
        <v>2.571428571428571</v>
      </c>
      <c r="P89" s="9">
        <f t="shared" si="22"/>
        <v>85.71428571428572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>
        <v>1</v>
      </c>
      <c r="H90" s="1"/>
      <c r="I90" s="1"/>
      <c r="J90" s="13">
        <f t="shared" si="19"/>
        <v>0</v>
      </c>
      <c r="K90" s="13">
        <f t="shared" si="20"/>
        <v>1</v>
      </c>
      <c r="L90" s="13">
        <f t="shared" si="25"/>
        <v>3</v>
      </c>
      <c r="M90" s="13">
        <f t="shared" si="26"/>
        <v>4</v>
      </c>
      <c r="N90" s="9">
        <f t="shared" si="21"/>
        <v>0.42857142857142855</v>
      </c>
      <c r="O90" s="15">
        <f t="shared" si="27"/>
        <v>2.9999999999999996</v>
      </c>
      <c r="P90" s="9">
        <f t="shared" si="22"/>
        <v>100</v>
      </c>
      <c r="Q90" s="13">
        <f t="shared" si="23"/>
        <v>1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3</v>
      </c>
      <c r="M91" s="13">
        <f t="shared" si="26"/>
        <v>4</v>
      </c>
      <c r="N91" s="9">
        <f t="shared" si="21"/>
        <v>0</v>
      </c>
      <c r="O91" s="15">
        <f t="shared" si="27"/>
        <v>2.9999999999999996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3</v>
      </c>
      <c r="M92" s="13">
        <f t="shared" si="26"/>
        <v>4</v>
      </c>
      <c r="N92" s="9">
        <f t="shared" si="21"/>
        <v>0</v>
      </c>
      <c r="O92" s="15">
        <f t="shared" si="27"/>
        <v>2.9999999999999996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3</v>
      </c>
      <c r="M93" s="13">
        <f t="shared" si="26"/>
        <v>4</v>
      </c>
      <c r="N93" s="9">
        <f t="shared" si="21"/>
        <v>0</v>
      </c>
      <c r="O93" s="15">
        <f t="shared" si="27"/>
        <v>2.9999999999999996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3</v>
      </c>
      <c r="M94" s="13">
        <f t="shared" si="26"/>
        <v>4</v>
      </c>
      <c r="N94" s="9">
        <f t="shared" si="21"/>
        <v>0</v>
      </c>
      <c r="O94" s="15">
        <f t="shared" si="27"/>
        <v>2.9999999999999996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5</v>
      </c>
      <c r="C96" s="13">
        <f t="shared" si="28"/>
        <v>4</v>
      </c>
      <c r="D96" s="13">
        <f t="shared" si="28"/>
        <v>4</v>
      </c>
      <c r="E96" s="13">
        <f t="shared" si="28"/>
        <v>2</v>
      </c>
      <c r="F96" s="13">
        <f t="shared" si="28"/>
        <v>6</v>
      </c>
      <c r="G96" s="13">
        <f t="shared" si="28"/>
        <v>4</v>
      </c>
      <c r="H96" s="13">
        <f t="shared" si="28"/>
        <v>3</v>
      </c>
      <c r="I96" s="13">
        <f t="shared" si="28"/>
        <v>3</v>
      </c>
      <c r="J96" s="13">
        <f t="shared" si="28"/>
        <v>3</v>
      </c>
      <c r="K96" s="13">
        <f t="shared" si="28"/>
        <v>4</v>
      </c>
      <c r="L96" s="13"/>
      <c r="M96" s="13"/>
      <c r="N96" s="13">
        <f>SUM(N4:N94)</f>
        <v>2.9999999999999996</v>
      </c>
      <c r="O96" s="13"/>
      <c r="P96" s="13"/>
      <c r="Q96" s="13">
        <f>SUM(Q4:Q94)</f>
        <v>19</v>
      </c>
      <c r="R96" s="13">
        <f>SUM(R4:R94)</f>
        <v>12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G91" sqref="G91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58</v>
      </c>
      <c r="H1" s="6"/>
      <c r="T1" s="5" t="s">
        <v>0</v>
      </c>
      <c r="U1" s="7" t="str">
        <f>B1</f>
        <v>Zebra Swallowtail</v>
      </c>
      <c r="V1" s="8"/>
      <c r="W1" s="6"/>
      <c r="X1" s="8"/>
      <c r="Y1" s="6" t="str">
        <f>G1</f>
        <v>Spring 1990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118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42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3.8571428571428568</v>
      </c>
      <c r="AA4" s="9">
        <f aca="true" t="shared" si="6" ref="AA4:AA16">Z4*100/$Z$17</f>
        <v>21.428571428571427</v>
      </c>
      <c r="AB4" s="15">
        <f>SUM(Q4:Q10)+SUM(R4:R10)</f>
        <v>13</v>
      </c>
      <c r="AC4" s="15">
        <f>100*SUM(Q4:Q10)/AB4</f>
        <v>84.61538461538461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38</v>
      </c>
      <c r="W5" s="8"/>
      <c r="X5" s="8"/>
      <c r="Y5" s="18" t="s">
        <v>30</v>
      </c>
      <c r="Z5" s="15">
        <f>SUM(N11:N17)</f>
        <v>-1.2857142857142856</v>
      </c>
      <c r="AA5" s="9">
        <f t="shared" si="6"/>
        <v>-7.142857142857142</v>
      </c>
      <c r="AB5" s="15">
        <f>SUM(Q11:Q17)+SUM(R11:R17)</f>
        <v>17</v>
      </c>
      <c r="AC5" s="15">
        <f>100*SUM(Q11:Q17)/AB5</f>
        <v>41.1764705882353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80</v>
      </c>
      <c r="W6" s="8"/>
      <c r="X6" s="18" t="s">
        <v>32</v>
      </c>
      <c r="Z6" s="15">
        <f>SUM(N18:N24)</f>
        <v>1.2857142857142856</v>
      </c>
      <c r="AA6" s="9">
        <f t="shared" si="6"/>
        <v>7.142857142857142</v>
      </c>
      <c r="AB6" s="15">
        <f>SUM(Q18:Q24)+SUM(R18:R24)</f>
        <v>9</v>
      </c>
      <c r="AC6" s="15">
        <f>100*SUM(Q18:Q24)/AB6</f>
        <v>66.66666666666667</v>
      </c>
    </row>
    <row r="7" spans="1:29" ht="15">
      <c r="A7" s="17">
        <v>32575</v>
      </c>
      <c r="B7" s="1"/>
      <c r="C7" s="1">
        <v>2</v>
      </c>
      <c r="D7" s="1"/>
      <c r="E7" s="1"/>
      <c r="F7" s="1">
        <v>1</v>
      </c>
      <c r="G7" s="1">
        <v>2</v>
      </c>
      <c r="H7" s="1"/>
      <c r="I7" s="1"/>
      <c r="J7" s="13">
        <f t="shared" si="0"/>
        <v>2</v>
      </c>
      <c r="K7" s="13">
        <f t="shared" si="1"/>
        <v>3</v>
      </c>
      <c r="L7" s="13">
        <f t="shared" si="7"/>
        <v>2</v>
      </c>
      <c r="M7" s="13">
        <f t="shared" si="8"/>
        <v>3</v>
      </c>
      <c r="N7" s="9">
        <f t="shared" si="2"/>
        <v>2.142857142857143</v>
      </c>
      <c r="O7" s="15">
        <f t="shared" si="9"/>
        <v>2.142857142857143</v>
      </c>
      <c r="P7" s="9">
        <f t="shared" si="3"/>
        <v>11.904761904761907</v>
      </c>
      <c r="Q7" s="13">
        <f t="shared" si="4"/>
        <v>5</v>
      </c>
      <c r="R7" s="13">
        <f t="shared" si="5"/>
        <v>0</v>
      </c>
      <c r="T7" s="12" t="s">
        <v>33</v>
      </c>
      <c r="V7" s="9">
        <f>V6*100/(V5+V6)</f>
        <v>67.79661016949153</v>
      </c>
      <c r="W7" s="8"/>
      <c r="Y7" s="18" t="s">
        <v>34</v>
      </c>
      <c r="Z7" s="15">
        <f>SUM(N25:N31)</f>
        <v>-0.857142857142857</v>
      </c>
      <c r="AA7" s="9">
        <f t="shared" si="6"/>
        <v>-4.761904761904761</v>
      </c>
      <c r="AB7" s="15">
        <f>SUM(Q25:Q31)+SUM(R25:R31)</f>
        <v>8</v>
      </c>
      <c r="AC7" s="15">
        <f>100*SUM(Q25:Q31)/AB7</f>
        <v>37.5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2</v>
      </c>
      <c r="M8" s="13">
        <f t="shared" si="8"/>
        <v>3</v>
      </c>
      <c r="N8" s="9">
        <f t="shared" si="2"/>
        <v>0</v>
      </c>
      <c r="O8" s="15">
        <f t="shared" si="9"/>
        <v>2.142857142857143</v>
      </c>
      <c r="P8" s="9">
        <f t="shared" si="3"/>
        <v>11.904761904761907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0.8571428571428571</v>
      </c>
      <c r="AA8" s="9">
        <f t="shared" si="6"/>
        <v>4.761904761904762</v>
      </c>
      <c r="AB8" s="15">
        <f>SUM(Q32:Q38)+SUM(R32:R38)</f>
        <v>2</v>
      </c>
      <c r="AC8" s="15">
        <f>100*SUM(Q32:Q38)/AB8</f>
        <v>100</v>
      </c>
    </row>
    <row r="9" spans="1:29" ht="15">
      <c r="A9" s="17">
        <v>32577</v>
      </c>
      <c r="B9" s="1"/>
      <c r="C9" s="1"/>
      <c r="D9" s="1"/>
      <c r="E9" s="1"/>
      <c r="F9" s="1">
        <v>2</v>
      </c>
      <c r="G9" s="1">
        <v>1</v>
      </c>
      <c r="H9" s="1">
        <v>2</v>
      </c>
      <c r="I9" s="1"/>
      <c r="J9" s="13">
        <f t="shared" si="0"/>
        <v>0</v>
      </c>
      <c r="K9" s="13">
        <f t="shared" si="1"/>
        <v>1</v>
      </c>
      <c r="L9" s="13">
        <f t="shared" si="7"/>
        <v>2</v>
      </c>
      <c r="M9" s="13">
        <f t="shared" si="8"/>
        <v>4</v>
      </c>
      <c r="N9" s="9">
        <f t="shared" si="2"/>
        <v>0.42857142857142855</v>
      </c>
      <c r="O9" s="15">
        <f t="shared" si="9"/>
        <v>2.571428571428571</v>
      </c>
      <c r="P9" s="9">
        <f t="shared" si="3"/>
        <v>14.285714285714286</v>
      </c>
      <c r="Q9" s="13">
        <f t="shared" si="4"/>
        <v>3</v>
      </c>
      <c r="R9" s="13">
        <f t="shared" si="5"/>
        <v>2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4</v>
      </c>
      <c r="AC9" s="15">
        <f>100*SUM(Q39:Q45)/AB9</f>
        <v>50</v>
      </c>
    </row>
    <row r="10" spans="1:29" ht="15">
      <c r="A10" s="17">
        <v>32578</v>
      </c>
      <c r="B10" s="1">
        <v>1</v>
      </c>
      <c r="C10" s="1"/>
      <c r="D10" s="1"/>
      <c r="E10" s="1"/>
      <c r="F10" s="1">
        <v>2</v>
      </c>
      <c r="G10" s="1"/>
      <c r="H10" s="1"/>
      <c r="I10" s="1"/>
      <c r="J10" s="13">
        <f t="shared" si="0"/>
        <v>1</v>
      </c>
      <c r="K10" s="13">
        <f t="shared" si="1"/>
        <v>2</v>
      </c>
      <c r="L10" s="13">
        <f t="shared" si="7"/>
        <v>3</v>
      </c>
      <c r="M10" s="13">
        <f t="shared" si="8"/>
        <v>6</v>
      </c>
      <c r="N10" s="9">
        <f t="shared" si="2"/>
        <v>1.2857142857142856</v>
      </c>
      <c r="O10" s="15">
        <f t="shared" si="9"/>
        <v>3.8571428571428568</v>
      </c>
      <c r="P10" s="9">
        <f t="shared" si="3"/>
        <v>21.42857142857143</v>
      </c>
      <c r="Q10" s="13">
        <f t="shared" si="4"/>
        <v>3</v>
      </c>
      <c r="R10" s="13">
        <f t="shared" si="5"/>
        <v>0</v>
      </c>
      <c r="U10" s="12" t="s">
        <v>2</v>
      </c>
      <c r="V10" s="9">
        <f>100*(+C96/(B96+C96))</f>
        <v>46.875</v>
      </c>
      <c r="W10" s="8"/>
      <c r="X10" s="20" t="s">
        <v>38</v>
      </c>
      <c r="Z10" s="15">
        <f>SUM(N46:N52)</f>
        <v>4.285714285714286</v>
      </c>
      <c r="AA10" s="9">
        <f t="shared" si="6"/>
        <v>23.80952380952381</v>
      </c>
      <c r="AB10" s="15">
        <f>SUM(Q46:Q52)+SUM(R46:R52)</f>
        <v>12</v>
      </c>
      <c r="AC10" s="15">
        <f>100*SUM(Q46:Q52)/AB10</f>
        <v>91.66666666666667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3</v>
      </c>
      <c r="M11" s="13">
        <f t="shared" si="8"/>
        <v>6</v>
      </c>
      <c r="N11" s="9">
        <f t="shared" si="2"/>
        <v>0</v>
      </c>
      <c r="O11" s="15">
        <f t="shared" si="9"/>
        <v>3.8571428571428568</v>
      </c>
      <c r="P11" s="9">
        <f t="shared" si="3"/>
        <v>21.42857142857143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41.66666666666667</v>
      </c>
      <c r="W11" s="8"/>
      <c r="Y11" s="20" t="s">
        <v>39</v>
      </c>
      <c r="Z11" s="15">
        <f>SUM(N53:N59)</f>
        <v>0.857142857142857</v>
      </c>
      <c r="AA11" s="9">
        <f t="shared" si="6"/>
        <v>4.761904761904761</v>
      </c>
      <c r="AB11" s="15">
        <f>SUM(Q53:Q59)+SUM(R53:R59)</f>
        <v>16</v>
      </c>
      <c r="AC11" s="15">
        <f>100*SUM(Q53:Q59)/AB11</f>
        <v>56.25</v>
      </c>
    </row>
    <row r="12" spans="1:29" ht="15">
      <c r="A12" s="17">
        <v>32580</v>
      </c>
      <c r="B12" s="1">
        <v>3</v>
      </c>
      <c r="C12" s="3"/>
      <c r="D12" s="1">
        <v>1</v>
      </c>
      <c r="E12" s="1">
        <v>1</v>
      </c>
      <c r="F12" s="1"/>
      <c r="G12" s="1"/>
      <c r="H12" s="1">
        <v>2</v>
      </c>
      <c r="I12" s="1"/>
      <c r="J12" s="13">
        <f t="shared" si="0"/>
        <v>1</v>
      </c>
      <c r="K12" s="13">
        <f t="shared" si="1"/>
        <v>-2</v>
      </c>
      <c r="L12" s="13">
        <f t="shared" si="7"/>
        <v>4</v>
      </c>
      <c r="M12" s="13">
        <f t="shared" si="8"/>
        <v>4</v>
      </c>
      <c r="N12" s="9">
        <f t="shared" si="2"/>
        <v>-0.42857142857142855</v>
      </c>
      <c r="O12" s="15">
        <f t="shared" si="9"/>
        <v>3.4285714285714284</v>
      </c>
      <c r="P12" s="9">
        <f t="shared" si="3"/>
        <v>19.04761904761905</v>
      </c>
      <c r="Q12" s="13">
        <f t="shared" si="4"/>
        <v>3</v>
      </c>
      <c r="R12" s="13">
        <f t="shared" si="5"/>
        <v>4</v>
      </c>
      <c r="U12" s="12" t="s">
        <v>40</v>
      </c>
      <c r="V12" s="9">
        <f>100*((G96+C96)/(B96+C96+F96+G96))</f>
        <v>43.75</v>
      </c>
      <c r="W12" s="8"/>
      <c r="X12" s="20" t="s">
        <v>41</v>
      </c>
      <c r="Z12" s="15">
        <f>SUM(N60:N66)</f>
        <v>2.571428571428571</v>
      </c>
      <c r="AA12" s="9">
        <f t="shared" si="6"/>
        <v>14.285714285714285</v>
      </c>
      <c r="AB12" s="15">
        <f>SUM(Q60:Q66)+SUM(R60:R66)</f>
        <v>18</v>
      </c>
      <c r="AC12" s="15">
        <f>100*SUM(Q60:Q66)/AB12</f>
        <v>66.66666666666667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4</v>
      </c>
      <c r="M13" s="13">
        <f t="shared" si="8"/>
        <v>4</v>
      </c>
      <c r="N13" s="9">
        <f t="shared" si="2"/>
        <v>0</v>
      </c>
      <c r="O13" s="15">
        <f t="shared" si="9"/>
        <v>3.4285714285714284</v>
      </c>
      <c r="P13" s="9">
        <f t="shared" si="3"/>
        <v>19.04761904761905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0.8571428571428571</v>
      </c>
      <c r="AA13" s="9">
        <f t="shared" si="6"/>
        <v>4.761904761904762</v>
      </c>
      <c r="AB13" s="15">
        <f>SUM(Q67:Q73)+SUM(R67:R73)</f>
        <v>2</v>
      </c>
      <c r="AC13" s="15">
        <f>100*SUM(Q67:Q73)/AB13</f>
        <v>100</v>
      </c>
    </row>
    <row r="14" spans="1:29" ht="15">
      <c r="A14" s="17">
        <v>32582</v>
      </c>
      <c r="B14" s="1">
        <v>2</v>
      </c>
      <c r="C14" s="1"/>
      <c r="D14" s="1">
        <v>1</v>
      </c>
      <c r="E14" s="1"/>
      <c r="F14" s="1"/>
      <c r="G14" s="1"/>
      <c r="H14" s="1">
        <v>2</v>
      </c>
      <c r="I14" s="1">
        <v>1</v>
      </c>
      <c r="J14" s="13">
        <f t="shared" si="0"/>
        <v>1</v>
      </c>
      <c r="K14" s="13">
        <f t="shared" si="1"/>
        <v>-3</v>
      </c>
      <c r="L14" s="13">
        <f t="shared" si="7"/>
        <v>5</v>
      </c>
      <c r="M14" s="13">
        <f t="shared" si="8"/>
        <v>1</v>
      </c>
      <c r="N14" s="9">
        <f t="shared" si="2"/>
        <v>-0.8571428571428571</v>
      </c>
      <c r="O14" s="15">
        <f t="shared" si="9"/>
        <v>2.571428571428571</v>
      </c>
      <c r="P14" s="9">
        <f t="shared" si="3"/>
        <v>14.285714285714286</v>
      </c>
      <c r="Q14" s="13">
        <f t="shared" si="4"/>
        <v>2</v>
      </c>
      <c r="R14" s="13">
        <f t="shared" si="5"/>
        <v>4</v>
      </c>
      <c r="T14" s="12"/>
      <c r="W14" s="8"/>
      <c r="X14" s="20" t="s">
        <v>43</v>
      </c>
      <c r="Z14" s="15">
        <f>SUM(N74:N80)</f>
        <v>3.4285714285714284</v>
      </c>
      <c r="AA14" s="9">
        <f t="shared" si="6"/>
        <v>19.047619047619047</v>
      </c>
      <c r="AB14" s="15">
        <f>SUM(Q74:Q80)+SUM(R74:R80)</f>
        <v>10</v>
      </c>
      <c r="AC14" s="15">
        <f>100*SUM(Q74:Q80)/AB14</f>
        <v>90</v>
      </c>
    </row>
    <row r="15" spans="1:29" ht="15">
      <c r="A15" s="17">
        <v>32583</v>
      </c>
      <c r="B15" s="1"/>
      <c r="C15" s="1">
        <v>1</v>
      </c>
      <c r="D15" s="1"/>
      <c r="E15" s="1"/>
      <c r="F15" s="1"/>
      <c r="G15" s="1"/>
      <c r="H15" s="1"/>
      <c r="I15" s="1">
        <v>1</v>
      </c>
      <c r="J15" s="13">
        <f t="shared" si="0"/>
        <v>1</v>
      </c>
      <c r="K15" s="13">
        <f t="shared" si="1"/>
        <v>-1</v>
      </c>
      <c r="L15" s="13">
        <f t="shared" si="7"/>
        <v>6</v>
      </c>
      <c r="M15" s="13">
        <f t="shared" si="8"/>
        <v>0</v>
      </c>
      <c r="N15" s="9">
        <f t="shared" si="2"/>
        <v>0</v>
      </c>
      <c r="O15" s="15">
        <f t="shared" si="9"/>
        <v>2.571428571428571</v>
      </c>
      <c r="P15" s="9">
        <f t="shared" si="3"/>
        <v>14.285714285714286</v>
      </c>
      <c r="Q15" s="13">
        <f t="shared" si="4"/>
        <v>1</v>
      </c>
      <c r="R15" s="13">
        <f t="shared" si="5"/>
        <v>1</v>
      </c>
      <c r="T15" s="12"/>
      <c r="W15" s="8"/>
      <c r="Y15" s="20" t="s">
        <v>44</v>
      </c>
      <c r="Z15" s="15">
        <f>SUM(N81:N87)</f>
        <v>1.7142857142857142</v>
      </c>
      <c r="AA15" s="9">
        <f t="shared" si="6"/>
        <v>9.523809523809524</v>
      </c>
      <c r="AB15" s="15">
        <f>SUM(Q81:Q87)+SUM(R81:R87)</f>
        <v>6</v>
      </c>
      <c r="AC15" s="15">
        <f>100*SUM(Q81:Q87)/AB15</f>
        <v>83.33333333333333</v>
      </c>
    </row>
    <row r="16" spans="1:29" ht="15">
      <c r="A16" s="17">
        <v>32584</v>
      </c>
      <c r="B16" s="1"/>
      <c r="C16" s="1">
        <v>1</v>
      </c>
      <c r="D16" s="1">
        <v>1</v>
      </c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6</v>
      </c>
      <c r="M16" s="13">
        <f t="shared" si="8"/>
        <v>0</v>
      </c>
      <c r="N16" s="9">
        <f t="shared" si="2"/>
        <v>0</v>
      </c>
      <c r="O16" s="15">
        <f t="shared" si="9"/>
        <v>2.571428571428571</v>
      </c>
      <c r="P16" s="9">
        <f t="shared" si="3"/>
        <v>14.285714285714286</v>
      </c>
      <c r="Q16" s="13">
        <f t="shared" si="4"/>
        <v>1</v>
      </c>
      <c r="R16" s="13">
        <f t="shared" si="5"/>
        <v>1</v>
      </c>
      <c r="X16" s="20" t="s">
        <v>45</v>
      </c>
      <c r="Z16" s="15">
        <f>SUM(N88:N94)</f>
        <v>0.42857142857142855</v>
      </c>
      <c r="AA16" s="9">
        <f t="shared" si="6"/>
        <v>2.380952380952381</v>
      </c>
      <c r="AB16" s="15">
        <f>SUM(Q88:Q94)+SUM(R88:R94)</f>
        <v>1</v>
      </c>
      <c r="AC16" s="15">
        <f>100*SUM(Q88:Q94)/AB16</f>
        <v>100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6</v>
      </c>
      <c r="M17" s="13">
        <f t="shared" si="8"/>
        <v>0</v>
      </c>
      <c r="N17" s="9">
        <f t="shared" si="2"/>
        <v>0</v>
      </c>
      <c r="O17" s="15">
        <f t="shared" si="9"/>
        <v>2.571428571428571</v>
      </c>
      <c r="P17" s="9">
        <f t="shared" si="3"/>
        <v>14.285714285714286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18</v>
      </c>
      <c r="AA17" s="13">
        <f>SUM(AA4:AA16)</f>
        <v>99.99999999999999</v>
      </c>
      <c r="AB17" s="13">
        <f>SUM(AB4:AB16)</f>
        <v>118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6</v>
      </c>
      <c r="M18" s="13">
        <f t="shared" si="8"/>
        <v>0</v>
      </c>
      <c r="N18" s="9">
        <f t="shared" si="2"/>
        <v>0</v>
      </c>
      <c r="O18" s="15">
        <f t="shared" si="9"/>
        <v>2.571428571428571</v>
      </c>
      <c r="P18" s="9">
        <f t="shared" si="3"/>
        <v>14.285714285714286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>
        <v>1</v>
      </c>
      <c r="F19" s="1">
        <v>1</v>
      </c>
      <c r="G19" s="3">
        <v>2</v>
      </c>
      <c r="H19" s="1"/>
      <c r="I19" s="1"/>
      <c r="J19" s="13">
        <f t="shared" si="0"/>
        <v>-1</v>
      </c>
      <c r="K19" s="13">
        <f t="shared" si="1"/>
        <v>3</v>
      </c>
      <c r="L19" s="13">
        <f t="shared" si="7"/>
        <v>5</v>
      </c>
      <c r="M19" s="13">
        <f t="shared" si="8"/>
        <v>3</v>
      </c>
      <c r="N19" s="9">
        <f t="shared" si="2"/>
        <v>0.8571428571428571</v>
      </c>
      <c r="O19" s="15">
        <f t="shared" si="9"/>
        <v>3.4285714285714284</v>
      </c>
      <c r="P19" s="9">
        <f t="shared" si="3"/>
        <v>19.04761904761905</v>
      </c>
      <c r="Q19" s="13">
        <f t="shared" si="4"/>
        <v>3</v>
      </c>
      <c r="R19" s="13">
        <f t="shared" si="5"/>
        <v>1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5</v>
      </c>
      <c r="M20" s="13">
        <f t="shared" si="8"/>
        <v>3</v>
      </c>
      <c r="N20" s="9">
        <f t="shared" si="2"/>
        <v>0</v>
      </c>
      <c r="O20" s="15">
        <f t="shared" si="9"/>
        <v>3.4285714285714284</v>
      </c>
      <c r="P20" s="9">
        <f t="shared" si="3"/>
        <v>19.04761904761905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>
        <v>1</v>
      </c>
      <c r="I21" s="1"/>
      <c r="J21" s="13">
        <f t="shared" si="0"/>
        <v>0</v>
      </c>
      <c r="K21" s="13">
        <f t="shared" si="1"/>
        <v>-1</v>
      </c>
      <c r="L21" s="13">
        <f t="shared" si="7"/>
        <v>5</v>
      </c>
      <c r="M21" s="13">
        <f t="shared" si="8"/>
        <v>2</v>
      </c>
      <c r="N21" s="9">
        <f t="shared" si="2"/>
        <v>-0.42857142857142855</v>
      </c>
      <c r="O21" s="15">
        <f t="shared" si="9"/>
        <v>3</v>
      </c>
      <c r="P21" s="9">
        <f t="shared" si="3"/>
        <v>16.66666666666667</v>
      </c>
      <c r="Q21" s="13">
        <f t="shared" si="4"/>
        <v>0</v>
      </c>
      <c r="R21" s="13">
        <f t="shared" si="5"/>
        <v>1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5</v>
      </c>
      <c r="M22" s="13">
        <f t="shared" si="8"/>
        <v>2</v>
      </c>
      <c r="N22" s="9">
        <f t="shared" si="2"/>
        <v>0</v>
      </c>
      <c r="O22" s="15">
        <f t="shared" si="9"/>
        <v>3</v>
      </c>
      <c r="P22" s="9">
        <f t="shared" si="3"/>
        <v>16.66666666666667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5</v>
      </c>
      <c r="M23" s="13">
        <f t="shared" si="8"/>
        <v>2</v>
      </c>
      <c r="N23" s="9">
        <f t="shared" si="2"/>
        <v>0</v>
      </c>
      <c r="O23" s="15">
        <f t="shared" si="9"/>
        <v>3</v>
      </c>
      <c r="P23" s="9">
        <f t="shared" si="3"/>
        <v>16.66666666666667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>
        <v>1</v>
      </c>
      <c r="F24" s="1">
        <v>1</v>
      </c>
      <c r="G24" s="3">
        <v>2</v>
      </c>
      <c r="H24" s="1"/>
      <c r="I24" s="1"/>
      <c r="J24" s="13">
        <f t="shared" si="0"/>
        <v>-1</v>
      </c>
      <c r="K24" s="13">
        <f t="shared" si="1"/>
        <v>3</v>
      </c>
      <c r="L24" s="13">
        <f t="shared" si="7"/>
        <v>4</v>
      </c>
      <c r="M24" s="13">
        <f t="shared" si="8"/>
        <v>5</v>
      </c>
      <c r="N24" s="9">
        <f t="shared" si="2"/>
        <v>0.8571428571428571</v>
      </c>
      <c r="O24" s="15">
        <f t="shared" si="9"/>
        <v>3.857142857142857</v>
      </c>
      <c r="P24" s="9">
        <f t="shared" si="3"/>
        <v>21.428571428571434</v>
      </c>
      <c r="Q24" s="13">
        <f t="shared" si="4"/>
        <v>3</v>
      </c>
      <c r="R24" s="13">
        <f t="shared" si="5"/>
        <v>1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4</v>
      </c>
      <c r="M25" s="13">
        <f t="shared" si="8"/>
        <v>5</v>
      </c>
      <c r="N25" s="9">
        <f t="shared" si="2"/>
        <v>0</v>
      </c>
      <c r="O25" s="15">
        <f t="shared" si="9"/>
        <v>3.857142857142857</v>
      </c>
      <c r="P25" s="9">
        <f t="shared" si="3"/>
        <v>21.428571428571434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>
        <v>1</v>
      </c>
      <c r="G26" s="3"/>
      <c r="H26" s="1"/>
      <c r="I26" s="1"/>
      <c r="J26" s="13">
        <f t="shared" si="0"/>
        <v>0</v>
      </c>
      <c r="K26" s="13">
        <f t="shared" si="1"/>
        <v>1</v>
      </c>
      <c r="L26" s="13">
        <f t="shared" si="7"/>
        <v>4</v>
      </c>
      <c r="M26" s="13">
        <f t="shared" si="8"/>
        <v>6</v>
      </c>
      <c r="N26" s="9">
        <f t="shared" si="2"/>
        <v>0.42857142857142855</v>
      </c>
      <c r="O26" s="15">
        <f t="shared" si="9"/>
        <v>4.285714285714286</v>
      </c>
      <c r="P26" s="9">
        <f t="shared" si="3"/>
        <v>23.809523809523814</v>
      </c>
      <c r="Q26" s="13">
        <f t="shared" si="4"/>
        <v>1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4</v>
      </c>
      <c r="M27" s="13">
        <f t="shared" si="8"/>
        <v>6</v>
      </c>
      <c r="N27" s="9">
        <f t="shared" si="2"/>
        <v>0</v>
      </c>
      <c r="O27" s="15">
        <f t="shared" si="9"/>
        <v>4.285714285714286</v>
      </c>
      <c r="P27" s="9">
        <f t="shared" si="3"/>
        <v>23.809523809523814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>
        <v>2</v>
      </c>
      <c r="F28" s="3"/>
      <c r="G28" s="3"/>
      <c r="H28" s="3">
        <v>2</v>
      </c>
      <c r="I28" s="1"/>
      <c r="J28" s="13">
        <f t="shared" si="0"/>
        <v>-2</v>
      </c>
      <c r="K28" s="13">
        <f t="shared" si="1"/>
        <v>-2</v>
      </c>
      <c r="L28" s="13">
        <f t="shared" si="7"/>
        <v>2</v>
      </c>
      <c r="M28" s="13">
        <f t="shared" si="8"/>
        <v>4</v>
      </c>
      <c r="N28" s="9">
        <f t="shared" si="2"/>
        <v>-1.7142857142857142</v>
      </c>
      <c r="O28" s="15">
        <f t="shared" si="9"/>
        <v>2.571428571428571</v>
      </c>
      <c r="P28" s="9">
        <f t="shared" si="3"/>
        <v>14.285714285714286</v>
      </c>
      <c r="Q28" s="13">
        <f t="shared" si="4"/>
        <v>0</v>
      </c>
      <c r="R28" s="13">
        <f t="shared" si="5"/>
        <v>4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2</v>
      </c>
      <c r="M29" s="13">
        <f t="shared" si="8"/>
        <v>4</v>
      </c>
      <c r="N29" s="9">
        <f t="shared" si="2"/>
        <v>0</v>
      </c>
      <c r="O29" s="15">
        <f t="shared" si="9"/>
        <v>2.571428571428571</v>
      </c>
      <c r="P29" s="9">
        <f t="shared" si="3"/>
        <v>14.285714285714286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>
        <v>1</v>
      </c>
      <c r="D30" s="1"/>
      <c r="E30" s="1"/>
      <c r="F30" s="1"/>
      <c r="G30" s="1"/>
      <c r="H30" s="1"/>
      <c r="I30" s="1"/>
      <c r="J30" s="13">
        <f t="shared" si="0"/>
        <v>1</v>
      </c>
      <c r="K30" s="13">
        <f t="shared" si="1"/>
        <v>0</v>
      </c>
      <c r="L30" s="13">
        <f t="shared" si="7"/>
        <v>3</v>
      </c>
      <c r="M30" s="13">
        <f t="shared" si="8"/>
        <v>4</v>
      </c>
      <c r="N30" s="9">
        <f t="shared" si="2"/>
        <v>0.42857142857142855</v>
      </c>
      <c r="O30" s="15">
        <f t="shared" si="9"/>
        <v>2.9999999999999996</v>
      </c>
      <c r="P30" s="9">
        <f t="shared" si="3"/>
        <v>16.666666666666668</v>
      </c>
      <c r="Q30" s="13">
        <f t="shared" si="4"/>
        <v>1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>
        <v>1</v>
      </c>
      <c r="G31" s="3"/>
      <c r="H31" s="1">
        <v>1</v>
      </c>
      <c r="I31" s="3"/>
      <c r="J31" s="13">
        <f t="shared" si="0"/>
        <v>0</v>
      </c>
      <c r="K31" s="13">
        <f t="shared" si="1"/>
        <v>0</v>
      </c>
      <c r="L31" s="13">
        <f t="shared" si="7"/>
        <v>3</v>
      </c>
      <c r="M31" s="13">
        <f t="shared" si="8"/>
        <v>4</v>
      </c>
      <c r="N31" s="9">
        <f t="shared" si="2"/>
        <v>0</v>
      </c>
      <c r="O31" s="15">
        <f t="shared" si="9"/>
        <v>2.9999999999999996</v>
      </c>
      <c r="P31" s="9">
        <f t="shared" si="3"/>
        <v>16.666666666666668</v>
      </c>
      <c r="Q31" s="13">
        <f t="shared" si="4"/>
        <v>1</v>
      </c>
      <c r="R31" s="13">
        <f t="shared" si="5"/>
        <v>1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3</v>
      </c>
      <c r="M32" s="13">
        <f t="shared" si="8"/>
        <v>4</v>
      </c>
      <c r="N32" s="9">
        <f t="shared" si="2"/>
        <v>0</v>
      </c>
      <c r="O32" s="15">
        <f t="shared" si="9"/>
        <v>2.9999999999999996</v>
      </c>
      <c r="P32" s="9">
        <f t="shared" si="3"/>
        <v>16.666666666666668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3</v>
      </c>
      <c r="M33" s="13">
        <f t="shared" si="8"/>
        <v>4</v>
      </c>
      <c r="N33" s="9">
        <f t="shared" si="2"/>
        <v>0</v>
      </c>
      <c r="O33" s="15">
        <f t="shared" si="9"/>
        <v>2.9999999999999996</v>
      </c>
      <c r="P33" s="9">
        <f t="shared" si="3"/>
        <v>16.666666666666668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3</v>
      </c>
      <c r="M34" s="13">
        <f t="shared" si="8"/>
        <v>4</v>
      </c>
      <c r="N34" s="9">
        <f t="shared" si="2"/>
        <v>0</v>
      </c>
      <c r="O34" s="15">
        <f t="shared" si="9"/>
        <v>2.9999999999999996</v>
      </c>
      <c r="P34" s="9">
        <f t="shared" si="3"/>
        <v>16.666666666666668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3</v>
      </c>
      <c r="M35" s="13">
        <f t="shared" si="8"/>
        <v>4</v>
      </c>
      <c r="N35" s="9">
        <f t="shared" si="2"/>
        <v>0</v>
      </c>
      <c r="O35" s="15">
        <f t="shared" si="9"/>
        <v>2.9999999999999996</v>
      </c>
      <c r="P35" s="9">
        <f t="shared" si="3"/>
        <v>16.666666666666668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3</v>
      </c>
      <c r="M36" s="13">
        <f t="shared" si="8"/>
        <v>4</v>
      </c>
      <c r="N36" s="9">
        <f aca="true" t="shared" si="12" ref="N36:N67">(+J36+K36)*($J$96/($J$96+$K$96))</f>
        <v>0</v>
      </c>
      <c r="O36" s="15">
        <f t="shared" si="9"/>
        <v>2.9999999999999996</v>
      </c>
      <c r="P36" s="9">
        <f aca="true" t="shared" si="13" ref="P36:P67">O36*100/$N$96</f>
        <v>16.666666666666668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>
        <v>1</v>
      </c>
      <c r="C37" s="1"/>
      <c r="D37" s="1"/>
      <c r="E37" s="1"/>
      <c r="F37" s="1"/>
      <c r="G37" s="1">
        <v>1</v>
      </c>
      <c r="H37" s="1"/>
      <c r="I37" s="1"/>
      <c r="J37" s="13">
        <f t="shared" si="10"/>
        <v>1</v>
      </c>
      <c r="K37" s="13">
        <f t="shared" si="11"/>
        <v>1</v>
      </c>
      <c r="L37" s="13">
        <f aca="true" t="shared" si="16" ref="L37:L68">L36+J37</f>
        <v>4</v>
      </c>
      <c r="M37" s="13">
        <f aca="true" t="shared" si="17" ref="M37:M68">M36+K37</f>
        <v>5</v>
      </c>
      <c r="N37" s="9">
        <f t="shared" si="12"/>
        <v>0.8571428571428571</v>
      </c>
      <c r="O37" s="15">
        <f aca="true" t="shared" si="18" ref="O37:O68">O36+N37</f>
        <v>3.8571428571428568</v>
      </c>
      <c r="P37" s="9">
        <f t="shared" si="13"/>
        <v>21.42857142857143</v>
      </c>
      <c r="Q37" s="13">
        <f t="shared" si="14"/>
        <v>2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4</v>
      </c>
      <c r="M38" s="13">
        <f t="shared" si="17"/>
        <v>5</v>
      </c>
      <c r="N38" s="9">
        <f t="shared" si="12"/>
        <v>0</v>
      </c>
      <c r="O38" s="15">
        <f t="shared" si="18"/>
        <v>3.8571428571428568</v>
      </c>
      <c r="P38" s="9">
        <f t="shared" si="13"/>
        <v>21.42857142857143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4</v>
      </c>
      <c r="M39" s="13">
        <f t="shared" si="17"/>
        <v>5</v>
      </c>
      <c r="N39" s="9">
        <f t="shared" si="12"/>
        <v>0</v>
      </c>
      <c r="O39" s="15">
        <f t="shared" si="18"/>
        <v>3.8571428571428568</v>
      </c>
      <c r="P39" s="9">
        <f t="shared" si="13"/>
        <v>21.42857142857143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>
        <v>1</v>
      </c>
      <c r="C40" s="1"/>
      <c r="D40" s="1"/>
      <c r="E40" s="1"/>
      <c r="F40" s="1"/>
      <c r="G40" s="1"/>
      <c r="H40" s="1"/>
      <c r="I40" s="1">
        <v>1</v>
      </c>
      <c r="J40" s="13">
        <f t="shared" si="10"/>
        <v>1</v>
      </c>
      <c r="K40" s="13">
        <f t="shared" si="11"/>
        <v>-1</v>
      </c>
      <c r="L40" s="13">
        <f t="shared" si="16"/>
        <v>5</v>
      </c>
      <c r="M40" s="13">
        <f t="shared" si="17"/>
        <v>4</v>
      </c>
      <c r="N40" s="9">
        <f t="shared" si="12"/>
        <v>0</v>
      </c>
      <c r="O40" s="15">
        <f t="shared" si="18"/>
        <v>3.8571428571428568</v>
      </c>
      <c r="P40" s="9">
        <f t="shared" si="13"/>
        <v>21.42857142857143</v>
      </c>
      <c r="Q40" s="13">
        <f t="shared" si="14"/>
        <v>1</v>
      </c>
      <c r="R40" s="13">
        <f t="shared" si="15"/>
        <v>1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5</v>
      </c>
      <c r="M41" s="13">
        <f t="shared" si="17"/>
        <v>4</v>
      </c>
      <c r="N41" s="9">
        <f t="shared" si="12"/>
        <v>0</v>
      </c>
      <c r="O41" s="15">
        <f t="shared" si="18"/>
        <v>3.8571428571428568</v>
      </c>
      <c r="P41" s="9">
        <f t="shared" si="13"/>
        <v>21.42857142857143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5</v>
      </c>
      <c r="M42" s="13">
        <f t="shared" si="17"/>
        <v>4</v>
      </c>
      <c r="N42" s="9">
        <f t="shared" si="12"/>
        <v>0</v>
      </c>
      <c r="O42" s="15">
        <f t="shared" si="18"/>
        <v>3.8571428571428568</v>
      </c>
      <c r="P42" s="9">
        <f t="shared" si="13"/>
        <v>21.42857142857143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5</v>
      </c>
      <c r="M43" s="13">
        <f t="shared" si="17"/>
        <v>4</v>
      </c>
      <c r="N43" s="9">
        <f t="shared" si="12"/>
        <v>0</v>
      </c>
      <c r="O43" s="15">
        <f t="shared" si="18"/>
        <v>3.8571428571428568</v>
      </c>
      <c r="P43" s="9">
        <f t="shared" si="13"/>
        <v>21.42857142857143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>
        <v>1</v>
      </c>
      <c r="J44" s="13">
        <f t="shared" si="10"/>
        <v>0</v>
      </c>
      <c r="K44" s="13">
        <f t="shared" si="11"/>
        <v>-1</v>
      </c>
      <c r="L44" s="13">
        <f t="shared" si="16"/>
        <v>5</v>
      </c>
      <c r="M44" s="13">
        <f t="shared" si="17"/>
        <v>3</v>
      </c>
      <c r="N44" s="9">
        <f t="shared" si="12"/>
        <v>-0.42857142857142855</v>
      </c>
      <c r="O44" s="15">
        <f t="shared" si="18"/>
        <v>3.4285714285714284</v>
      </c>
      <c r="P44" s="9">
        <f t="shared" si="13"/>
        <v>19.04761904761905</v>
      </c>
      <c r="Q44" s="13">
        <f t="shared" si="14"/>
        <v>0</v>
      </c>
      <c r="R44" s="13">
        <f t="shared" si="15"/>
        <v>1</v>
      </c>
    </row>
    <row r="45" spans="1:18" ht="15">
      <c r="A45" s="17">
        <v>32613</v>
      </c>
      <c r="B45" s="3">
        <v>1</v>
      </c>
      <c r="C45" s="3"/>
      <c r="D45" s="1"/>
      <c r="E45" s="1"/>
      <c r="F45" s="1"/>
      <c r="G45" s="3"/>
      <c r="H45" s="1"/>
      <c r="I45" s="1"/>
      <c r="J45" s="13">
        <f t="shared" si="10"/>
        <v>1</v>
      </c>
      <c r="K45" s="13">
        <f t="shared" si="11"/>
        <v>0</v>
      </c>
      <c r="L45" s="13">
        <f t="shared" si="16"/>
        <v>6</v>
      </c>
      <c r="M45" s="13">
        <f t="shared" si="17"/>
        <v>3</v>
      </c>
      <c r="N45" s="9">
        <f t="shared" si="12"/>
        <v>0.42857142857142855</v>
      </c>
      <c r="O45" s="15">
        <f t="shared" si="18"/>
        <v>3.8571428571428568</v>
      </c>
      <c r="P45" s="9">
        <f t="shared" si="13"/>
        <v>21.42857142857143</v>
      </c>
      <c r="Q45" s="13">
        <f t="shared" si="14"/>
        <v>1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6</v>
      </c>
      <c r="M46" s="13">
        <f t="shared" si="17"/>
        <v>3</v>
      </c>
      <c r="N46" s="9">
        <f t="shared" si="12"/>
        <v>0</v>
      </c>
      <c r="O46" s="15">
        <f t="shared" si="18"/>
        <v>3.8571428571428568</v>
      </c>
      <c r="P46" s="9">
        <f t="shared" si="13"/>
        <v>21.42857142857143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>
        <v>2</v>
      </c>
      <c r="D47" s="1"/>
      <c r="E47" s="1">
        <v>1</v>
      </c>
      <c r="F47" s="1">
        <v>1</v>
      </c>
      <c r="G47" s="1"/>
      <c r="H47" s="1"/>
      <c r="I47" s="1"/>
      <c r="J47" s="13">
        <f t="shared" si="10"/>
        <v>1</v>
      </c>
      <c r="K47" s="13">
        <f t="shared" si="11"/>
        <v>1</v>
      </c>
      <c r="L47" s="13">
        <f t="shared" si="16"/>
        <v>7</v>
      </c>
      <c r="M47" s="13">
        <f t="shared" si="17"/>
        <v>4</v>
      </c>
      <c r="N47" s="9">
        <f t="shared" si="12"/>
        <v>0.8571428571428571</v>
      </c>
      <c r="O47" s="15">
        <f t="shared" si="18"/>
        <v>4.7142857142857135</v>
      </c>
      <c r="P47" s="9">
        <f t="shared" si="13"/>
        <v>26.19047619047619</v>
      </c>
      <c r="Q47" s="13">
        <f t="shared" si="14"/>
        <v>3</v>
      </c>
      <c r="R47" s="13">
        <f t="shared" si="15"/>
        <v>1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7</v>
      </c>
      <c r="M48" s="13">
        <f t="shared" si="17"/>
        <v>4</v>
      </c>
      <c r="N48" s="9">
        <f t="shared" si="12"/>
        <v>0</v>
      </c>
      <c r="O48" s="15">
        <f t="shared" si="18"/>
        <v>4.7142857142857135</v>
      </c>
      <c r="P48" s="9">
        <f t="shared" si="13"/>
        <v>26.19047619047619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>
        <v>2</v>
      </c>
      <c r="G49" s="1">
        <v>1</v>
      </c>
      <c r="H49" s="1"/>
      <c r="I49" s="1"/>
      <c r="J49" s="13">
        <f t="shared" si="10"/>
        <v>0</v>
      </c>
      <c r="K49" s="13">
        <f t="shared" si="11"/>
        <v>3</v>
      </c>
      <c r="L49" s="13">
        <f t="shared" si="16"/>
        <v>7</v>
      </c>
      <c r="M49" s="13">
        <f t="shared" si="17"/>
        <v>7</v>
      </c>
      <c r="N49" s="9">
        <f t="shared" si="12"/>
        <v>1.2857142857142856</v>
      </c>
      <c r="O49" s="15">
        <f t="shared" si="18"/>
        <v>5.999999999999999</v>
      </c>
      <c r="P49" s="9">
        <f t="shared" si="13"/>
        <v>33.333333333333336</v>
      </c>
      <c r="Q49" s="13">
        <f t="shared" si="14"/>
        <v>3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7</v>
      </c>
      <c r="M50" s="13">
        <f t="shared" si="17"/>
        <v>7</v>
      </c>
      <c r="N50" s="9">
        <f t="shared" si="12"/>
        <v>0</v>
      </c>
      <c r="O50" s="15">
        <f t="shared" si="18"/>
        <v>5.999999999999999</v>
      </c>
      <c r="P50" s="9">
        <f t="shared" si="13"/>
        <v>33.333333333333336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>
        <v>1</v>
      </c>
      <c r="C51" s="1"/>
      <c r="D51" s="1"/>
      <c r="E51" s="1"/>
      <c r="F51" s="1">
        <v>2</v>
      </c>
      <c r="G51" s="1">
        <v>1</v>
      </c>
      <c r="H51" s="1"/>
      <c r="I51" s="1"/>
      <c r="J51" s="13">
        <f t="shared" si="10"/>
        <v>1</v>
      </c>
      <c r="K51" s="13">
        <f t="shared" si="11"/>
        <v>3</v>
      </c>
      <c r="L51" s="13">
        <f t="shared" si="16"/>
        <v>8</v>
      </c>
      <c r="M51" s="13">
        <f t="shared" si="17"/>
        <v>10</v>
      </c>
      <c r="N51" s="9">
        <f t="shared" si="12"/>
        <v>1.7142857142857142</v>
      </c>
      <c r="O51" s="15">
        <f t="shared" si="18"/>
        <v>7.7142857142857135</v>
      </c>
      <c r="P51" s="9">
        <f t="shared" si="13"/>
        <v>42.85714285714286</v>
      </c>
      <c r="Q51" s="13">
        <f t="shared" si="14"/>
        <v>4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>
        <v>1</v>
      </c>
      <c r="G52" s="3"/>
      <c r="H52" s="1"/>
      <c r="I52" s="1"/>
      <c r="J52" s="13">
        <f t="shared" si="10"/>
        <v>0</v>
      </c>
      <c r="K52" s="13">
        <f t="shared" si="11"/>
        <v>1</v>
      </c>
      <c r="L52" s="13">
        <f t="shared" si="16"/>
        <v>8</v>
      </c>
      <c r="M52" s="13">
        <f t="shared" si="17"/>
        <v>11</v>
      </c>
      <c r="N52" s="9">
        <f t="shared" si="12"/>
        <v>0.42857142857142855</v>
      </c>
      <c r="O52" s="15">
        <f t="shared" si="18"/>
        <v>8.142857142857142</v>
      </c>
      <c r="P52" s="9">
        <f t="shared" si="13"/>
        <v>45.23809523809524</v>
      </c>
      <c r="Q52" s="13">
        <f t="shared" si="14"/>
        <v>1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8</v>
      </c>
      <c r="M53" s="13">
        <f t="shared" si="17"/>
        <v>11</v>
      </c>
      <c r="N53" s="9">
        <f t="shared" si="12"/>
        <v>0</v>
      </c>
      <c r="O53" s="15">
        <f t="shared" si="18"/>
        <v>8.142857142857142</v>
      </c>
      <c r="P53" s="9">
        <f t="shared" si="13"/>
        <v>45.23809523809524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>
        <v>1</v>
      </c>
      <c r="E54" s="1"/>
      <c r="F54" s="1">
        <v>1</v>
      </c>
      <c r="G54" s="1">
        <v>1</v>
      </c>
      <c r="H54" s="1"/>
      <c r="I54" s="1"/>
      <c r="J54" s="13">
        <f t="shared" si="10"/>
        <v>-1</v>
      </c>
      <c r="K54" s="13">
        <f t="shared" si="11"/>
        <v>2</v>
      </c>
      <c r="L54" s="13">
        <f t="shared" si="16"/>
        <v>7</v>
      </c>
      <c r="M54" s="13">
        <f t="shared" si="17"/>
        <v>13</v>
      </c>
      <c r="N54" s="9">
        <f t="shared" si="12"/>
        <v>0.42857142857142855</v>
      </c>
      <c r="O54" s="15">
        <f t="shared" si="18"/>
        <v>8.571428571428571</v>
      </c>
      <c r="P54" s="9">
        <f t="shared" si="13"/>
        <v>47.61904761904763</v>
      </c>
      <c r="Q54" s="13">
        <f t="shared" si="14"/>
        <v>2</v>
      </c>
      <c r="R54" s="13">
        <f t="shared" si="15"/>
        <v>1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7</v>
      </c>
      <c r="M55" s="13">
        <f t="shared" si="17"/>
        <v>13</v>
      </c>
      <c r="N55" s="9">
        <f t="shared" si="12"/>
        <v>0</v>
      </c>
      <c r="O55" s="15">
        <f t="shared" si="18"/>
        <v>8.571428571428571</v>
      </c>
      <c r="P55" s="9">
        <f t="shared" si="13"/>
        <v>47.61904761904763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>
        <v>2</v>
      </c>
      <c r="C56" s="1">
        <v>1</v>
      </c>
      <c r="D56" s="1">
        <v>1</v>
      </c>
      <c r="E56" s="1"/>
      <c r="F56" s="1"/>
      <c r="G56" s="1">
        <v>1</v>
      </c>
      <c r="H56" s="1">
        <v>1</v>
      </c>
      <c r="I56" s="1"/>
      <c r="J56" s="13">
        <f t="shared" si="10"/>
        <v>2</v>
      </c>
      <c r="K56" s="13">
        <f t="shared" si="11"/>
        <v>0</v>
      </c>
      <c r="L56" s="13">
        <f t="shared" si="16"/>
        <v>9</v>
      </c>
      <c r="M56" s="13">
        <f t="shared" si="17"/>
        <v>13</v>
      </c>
      <c r="N56" s="9">
        <f t="shared" si="12"/>
        <v>0.8571428571428571</v>
      </c>
      <c r="O56" s="15">
        <f t="shared" si="18"/>
        <v>9.428571428571429</v>
      </c>
      <c r="P56" s="9">
        <f t="shared" si="13"/>
        <v>52.380952380952394</v>
      </c>
      <c r="Q56" s="13">
        <f t="shared" si="14"/>
        <v>4</v>
      </c>
      <c r="R56" s="13">
        <f t="shared" si="15"/>
        <v>2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9</v>
      </c>
      <c r="M57" s="13">
        <f t="shared" si="17"/>
        <v>13</v>
      </c>
      <c r="N57" s="9">
        <f t="shared" si="12"/>
        <v>0</v>
      </c>
      <c r="O57" s="15">
        <f t="shared" si="18"/>
        <v>9.428571428571429</v>
      </c>
      <c r="P57" s="9">
        <f t="shared" si="13"/>
        <v>52.380952380952394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>
        <v>2</v>
      </c>
      <c r="I58" s="1"/>
      <c r="J58" s="13">
        <f t="shared" si="10"/>
        <v>0</v>
      </c>
      <c r="K58" s="13">
        <f t="shared" si="11"/>
        <v>-2</v>
      </c>
      <c r="L58" s="13">
        <f t="shared" si="16"/>
        <v>9</v>
      </c>
      <c r="M58" s="13">
        <f t="shared" si="17"/>
        <v>11</v>
      </c>
      <c r="N58" s="9">
        <f t="shared" si="12"/>
        <v>-0.8571428571428571</v>
      </c>
      <c r="O58" s="15">
        <f t="shared" si="18"/>
        <v>8.571428571428571</v>
      </c>
      <c r="P58" s="9">
        <f t="shared" si="13"/>
        <v>47.61904761904763</v>
      </c>
      <c r="Q58" s="13">
        <f t="shared" si="14"/>
        <v>0</v>
      </c>
      <c r="R58" s="13">
        <f t="shared" si="15"/>
        <v>2</v>
      </c>
    </row>
    <row r="59" spans="1:18" ht="15">
      <c r="A59" s="17">
        <v>32627</v>
      </c>
      <c r="B59" s="1"/>
      <c r="C59" s="3">
        <v>1</v>
      </c>
      <c r="D59" s="1"/>
      <c r="E59" s="1"/>
      <c r="F59" s="1">
        <v>2</v>
      </c>
      <c r="G59" s="3"/>
      <c r="H59" s="1"/>
      <c r="I59" s="1">
        <v>2</v>
      </c>
      <c r="J59" s="13">
        <f t="shared" si="10"/>
        <v>1</v>
      </c>
      <c r="K59" s="13">
        <f t="shared" si="11"/>
        <v>0</v>
      </c>
      <c r="L59" s="13">
        <f t="shared" si="16"/>
        <v>10</v>
      </c>
      <c r="M59" s="13">
        <f t="shared" si="17"/>
        <v>11</v>
      </c>
      <c r="N59" s="9">
        <f t="shared" si="12"/>
        <v>0.42857142857142855</v>
      </c>
      <c r="O59" s="15">
        <f t="shared" si="18"/>
        <v>9</v>
      </c>
      <c r="P59" s="9">
        <f t="shared" si="13"/>
        <v>50.00000000000001</v>
      </c>
      <c r="Q59" s="13">
        <f t="shared" si="14"/>
        <v>3</v>
      </c>
      <c r="R59" s="13">
        <f t="shared" si="15"/>
        <v>2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10</v>
      </c>
      <c r="M60" s="13">
        <f t="shared" si="17"/>
        <v>11</v>
      </c>
      <c r="N60" s="9">
        <f t="shared" si="12"/>
        <v>0</v>
      </c>
      <c r="O60" s="15">
        <f t="shared" si="18"/>
        <v>9</v>
      </c>
      <c r="P60" s="9">
        <f t="shared" si="13"/>
        <v>50.00000000000001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>
        <v>1</v>
      </c>
      <c r="C61" s="1"/>
      <c r="D61" s="1"/>
      <c r="E61" s="1"/>
      <c r="F61" s="1">
        <v>3</v>
      </c>
      <c r="G61" s="3">
        <v>1</v>
      </c>
      <c r="H61" s="1"/>
      <c r="I61" s="1">
        <v>2</v>
      </c>
      <c r="J61" s="13">
        <f t="shared" si="10"/>
        <v>1</v>
      </c>
      <c r="K61" s="13">
        <f t="shared" si="11"/>
        <v>2</v>
      </c>
      <c r="L61" s="13">
        <f t="shared" si="16"/>
        <v>11</v>
      </c>
      <c r="M61" s="13">
        <f t="shared" si="17"/>
        <v>13</v>
      </c>
      <c r="N61" s="9">
        <f t="shared" si="12"/>
        <v>1.2857142857142856</v>
      </c>
      <c r="O61" s="15">
        <f t="shared" si="18"/>
        <v>10.285714285714285</v>
      </c>
      <c r="P61" s="9">
        <f t="shared" si="13"/>
        <v>57.142857142857146</v>
      </c>
      <c r="Q61" s="13">
        <f t="shared" si="14"/>
        <v>5</v>
      </c>
      <c r="R61" s="13">
        <f t="shared" si="15"/>
        <v>2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11</v>
      </c>
      <c r="M62" s="13">
        <f t="shared" si="17"/>
        <v>13</v>
      </c>
      <c r="N62" s="9">
        <f t="shared" si="12"/>
        <v>0</v>
      </c>
      <c r="O62" s="15">
        <f t="shared" si="18"/>
        <v>10.285714285714285</v>
      </c>
      <c r="P62" s="9">
        <f t="shared" si="13"/>
        <v>57.142857142857146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>
        <v>1</v>
      </c>
      <c r="C63" s="3">
        <v>1</v>
      </c>
      <c r="D63" s="1"/>
      <c r="E63" s="3">
        <v>2</v>
      </c>
      <c r="F63" s="3">
        <v>2</v>
      </c>
      <c r="G63" s="3"/>
      <c r="H63" s="1">
        <v>1</v>
      </c>
      <c r="I63" s="3"/>
      <c r="J63" s="13">
        <f t="shared" si="10"/>
        <v>0</v>
      </c>
      <c r="K63" s="13">
        <f t="shared" si="11"/>
        <v>1</v>
      </c>
      <c r="L63" s="13">
        <f t="shared" si="16"/>
        <v>11</v>
      </c>
      <c r="M63" s="13">
        <f t="shared" si="17"/>
        <v>14</v>
      </c>
      <c r="N63" s="9">
        <f t="shared" si="12"/>
        <v>0.42857142857142855</v>
      </c>
      <c r="O63" s="15">
        <f t="shared" si="18"/>
        <v>10.714285714285714</v>
      </c>
      <c r="P63" s="9">
        <f t="shared" si="13"/>
        <v>59.52380952380953</v>
      </c>
      <c r="Q63" s="13">
        <f t="shared" si="14"/>
        <v>4</v>
      </c>
      <c r="R63" s="13">
        <f t="shared" si="15"/>
        <v>3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11</v>
      </c>
      <c r="M64" s="13">
        <f t="shared" si="17"/>
        <v>14</v>
      </c>
      <c r="N64" s="9">
        <f t="shared" si="12"/>
        <v>0</v>
      </c>
      <c r="O64" s="15">
        <f t="shared" si="18"/>
        <v>10.714285714285714</v>
      </c>
      <c r="P64" s="9">
        <f t="shared" si="13"/>
        <v>59.52380952380953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>
        <v>1</v>
      </c>
      <c r="J65" s="13">
        <f t="shared" si="10"/>
        <v>0</v>
      </c>
      <c r="K65" s="13">
        <f t="shared" si="11"/>
        <v>-1</v>
      </c>
      <c r="L65" s="13">
        <f t="shared" si="16"/>
        <v>11</v>
      </c>
      <c r="M65" s="13">
        <f t="shared" si="17"/>
        <v>13</v>
      </c>
      <c r="N65" s="9">
        <f t="shared" si="12"/>
        <v>-0.42857142857142855</v>
      </c>
      <c r="O65" s="15">
        <f t="shared" si="18"/>
        <v>10.285714285714285</v>
      </c>
      <c r="P65" s="9">
        <f t="shared" si="13"/>
        <v>57.142857142857146</v>
      </c>
      <c r="Q65" s="13">
        <f t="shared" si="14"/>
        <v>0</v>
      </c>
      <c r="R65" s="13">
        <f t="shared" si="15"/>
        <v>1</v>
      </c>
    </row>
    <row r="66" spans="1:18" ht="15">
      <c r="A66" s="17">
        <v>32634</v>
      </c>
      <c r="B66" s="1"/>
      <c r="C66" s="3">
        <v>1</v>
      </c>
      <c r="D66" s="1"/>
      <c r="E66" s="2"/>
      <c r="F66" s="3">
        <v>1</v>
      </c>
      <c r="G66" s="3">
        <v>1</v>
      </c>
      <c r="H66" s="1"/>
      <c r="I66" s="1"/>
      <c r="J66" s="13">
        <f t="shared" si="10"/>
        <v>1</v>
      </c>
      <c r="K66" s="13">
        <f t="shared" si="11"/>
        <v>2</v>
      </c>
      <c r="L66" s="13">
        <f t="shared" si="16"/>
        <v>12</v>
      </c>
      <c r="M66" s="13">
        <f t="shared" si="17"/>
        <v>15</v>
      </c>
      <c r="N66" s="9">
        <f t="shared" si="12"/>
        <v>1.2857142857142856</v>
      </c>
      <c r="O66" s="15">
        <f t="shared" si="18"/>
        <v>11.57142857142857</v>
      </c>
      <c r="P66" s="9">
        <f t="shared" si="13"/>
        <v>64.28571428571428</v>
      </c>
      <c r="Q66" s="13">
        <f t="shared" si="14"/>
        <v>3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12</v>
      </c>
      <c r="M67" s="13">
        <f t="shared" si="17"/>
        <v>15</v>
      </c>
      <c r="N67" s="9">
        <f t="shared" si="12"/>
        <v>0</v>
      </c>
      <c r="O67" s="15">
        <f t="shared" si="18"/>
        <v>11.57142857142857</v>
      </c>
      <c r="P67" s="9">
        <f t="shared" si="13"/>
        <v>64.28571428571428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>
        <v>1</v>
      </c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1</v>
      </c>
      <c r="L68" s="13">
        <f t="shared" si="16"/>
        <v>12</v>
      </c>
      <c r="M68" s="13">
        <f t="shared" si="17"/>
        <v>16</v>
      </c>
      <c r="N68" s="9">
        <f aca="true" t="shared" si="21" ref="N68:N94">(+J68+K68)*($J$96/($J$96+$K$96))</f>
        <v>0.42857142857142855</v>
      </c>
      <c r="O68" s="15">
        <f t="shared" si="18"/>
        <v>11.999999999999998</v>
      </c>
      <c r="P68" s="9">
        <f aca="true" t="shared" si="22" ref="P68:P94">O68*100/$N$96</f>
        <v>66.66666666666667</v>
      </c>
      <c r="Q68" s="13">
        <f aca="true" t="shared" si="23" ref="Q68:Q94">+B68+C68+F68+G68</f>
        <v>1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12</v>
      </c>
      <c r="M69" s="13">
        <f aca="true" t="shared" si="26" ref="M69:M94">M68+K69</f>
        <v>16</v>
      </c>
      <c r="N69" s="9">
        <f t="shared" si="21"/>
        <v>0</v>
      </c>
      <c r="O69" s="15">
        <f aca="true" t="shared" si="27" ref="O69:O94">O68+N69</f>
        <v>11.999999999999998</v>
      </c>
      <c r="P69" s="9">
        <f t="shared" si="22"/>
        <v>66.66666666666667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12</v>
      </c>
      <c r="M70" s="13">
        <f t="shared" si="26"/>
        <v>16</v>
      </c>
      <c r="N70" s="9">
        <f t="shared" si="21"/>
        <v>0</v>
      </c>
      <c r="O70" s="15">
        <f t="shared" si="27"/>
        <v>11.999999999999998</v>
      </c>
      <c r="P70" s="9">
        <f t="shared" si="22"/>
        <v>66.66666666666667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12</v>
      </c>
      <c r="M71" s="13">
        <f t="shared" si="26"/>
        <v>16</v>
      </c>
      <c r="N71" s="9">
        <f t="shared" si="21"/>
        <v>0</v>
      </c>
      <c r="O71" s="15">
        <f t="shared" si="27"/>
        <v>11.999999999999998</v>
      </c>
      <c r="P71" s="9">
        <f t="shared" si="22"/>
        <v>66.66666666666667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12</v>
      </c>
      <c r="M72" s="13">
        <f t="shared" si="26"/>
        <v>16</v>
      </c>
      <c r="N72" s="9">
        <f t="shared" si="21"/>
        <v>0</v>
      </c>
      <c r="O72" s="15">
        <f t="shared" si="27"/>
        <v>11.999999999999998</v>
      </c>
      <c r="P72" s="9">
        <f t="shared" si="22"/>
        <v>66.66666666666667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>
        <v>1</v>
      </c>
      <c r="H73" s="1"/>
      <c r="I73" s="1"/>
      <c r="J73" s="13">
        <f t="shared" si="19"/>
        <v>0</v>
      </c>
      <c r="K73" s="13">
        <f t="shared" si="20"/>
        <v>1</v>
      </c>
      <c r="L73" s="13">
        <f t="shared" si="25"/>
        <v>12</v>
      </c>
      <c r="M73" s="13">
        <f t="shared" si="26"/>
        <v>17</v>
      </c>
      <c r="N73" s="9">
        <f t="shared" si="21"/>
        <v>0.42857142857142855</v>
      </c>
      <c r="O73" s="15">
        <f t="shared" si="27"/>
        <v>12.428571428571427</v>
      </c>
      <c r="P73" s="9">
        <f t="shared" si="22"/>
        <v>69.04761904761905</v>
      </c>
      <c r="Q73" s="13">
        <f t="shared" si="23"/>
        <v>1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12</v>
      </c>
      <c r="M74" s="13">
        <f t="shared" si="26"/>
        <v>17</v>
      </c>
      <c r="N74" s="9">
        <f t="shared" si="21"/>
        <v>0</v>
      </c>
      <c r="O74" s="15">
        <f t="shared" si="27"/>
        <v>12.428571428571427</v>
      </c>
      <c r="P74" s="9">
        <f t="shared" si="22"/>
        <v>69.04761904761905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12</v>
      </c>
      <c r="M75" s="13">
        <f t="shared" si="26"/>
        <v>17</v>
      </c>
      <c r="N75" s="9">
        <f t="shared" si="21"/>
        <v>0</v>
      </c>
      <c r="O75" s="15">
        <f t="shared" si="27"/>
        <v>12.428571428571427</v>
      </c>
      <c r="P75" s="9">
        <f t="shared" si="22"/>
        <v>69.04761904761905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>
        <v>1</v>
      </c>
      <c r="C76" s="1"/>
      <c r="D76" s="1"/>
      <c r="E76" s="1"/>
      <c r="F76" s="1">
        <v>2</v>
      </c>
      <c r="G76" s="1">
        <v>1</v>
      </c>
      <c r="H76" s="1"/>
      <c r="I76" s="1"/>
      <c r="J76" s="13">
        <f t="shared" si="19"/>
        <v>1</v>
      </c>
      <c r="K76" s="13">
        <f t="shared" si="20"/>
        <v>3</v>
      </c>
      <c r="L76" s="13">
        <f t="shared" si="25"/>
        <v>13</v>
      </c>
      <c r="M76" s="13">
        <f t="shared" si="26"/>
        <v>20</v>
      </c>
      <c r="N76" s="9">
        <f t="shared" si="21"/>
        <v>1.7142857142857142</v>
      </c>
      <c r="O76" s="15">
        <f t="shared" si="27"/>
        <v>14.14285714285714</v>
      </c>
      <c r="P76" s="9">
        <f t="shared" si="22"/>
        <v>78.57142857142857</v>
      </c>
      <c r="Q76" s="13">
        <f t="shared" si="23"/>
        <v>4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13</v>
      </c>
      <c r="M77" s="13">
        <f t="shared" si="26"/>
        <v>20</v>
      </c>
      <c r="N77" s="9">
        <f t="shared" si="21"/>
        <v>0</v>
      </c>
      <c r="O77" s="15">
        <f t="shared" si="27"/>
        <v>14.14285714285714</v>
      </c>
      <c r="P77" s="9">
        <f t="shared" si="22"/>
        <v>78.57142857142857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>
        <v>1</v>
      </c>
      <c r="C78" s="1">
        <v>1</v>
      </c>
      <c r="D78" s="1">
        <v>1</v>
      </c>
      <c r="E78" s="1"/>
      <c r="F78" s="1">
        <v>1</v>
      </c>
      <c r="G78" s="1">
        <v>2</v>
      </c>
      <c r="H78" s="1"/>
      <c r="I78" s="1"/>
      <c r="J78" s="13">
        <f t="shared" si="19"/>
        <v>1</v>
      </c>
      <c r="K78" s="13">
        <f t="shared" si="20"/>
        <v>3</v>
      </c>
      <c r="L78" s="13">
        <f t="shared" si="25"/>
        <v>14</v>
      </c>
      <c r="M78" s="13">
        <f t="shared" si="26"/>
        <v>23</v>
      </c>
      <c r="N78" s="9">
        <f t="shared" si="21"/>
        <v>1.7142857142857142</v>
      </c>
      <c r="O78" s="15">
        <f t="shared" si="27"/>
        <v>15.857142857142854</v>
      </c>
      <c r="P78" s="9">
        <f t="shared" si="22"/>
        <v>88.09523809523809</v>
      </c>
      <c r="Q78" s="13">
        <f t="shared" si="23"/>
        <v>5</v>
      </c>
      <c r="R78" s="13">
        <f t="shared" si="24"/>
        <v>1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14</v>
      </c>
      <c r="M79" s="13">
        <f t="shared" si="26"/>
        <v>23</v>
      </c>
      <c r="N79" s="9">
        <f t="shared" si="21"/>
        <v>0</v>
      </c>
      <c r="O79" s="15">
        <f t="shared" si="27"/>
        <v>15.857142857142854</v>
      </c>
      <c r="P79" s="9">
        <f t="shared" si="22"/>
        <v>88.09523809523809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14</v>
      </c>
      <c r="M80" s="13">
        <f t="shared" si="26"/>
        <v>23</v>
      </c>
      <c r="N80" s="9">
        <f t="shared" si="21"/>
        <v>0</v>
      </c>
      <c r="O80" s="15">
        <f t="shared" si="27"/>
        <v>15.857142857142854</v>
      </c>
      <c r="P80" s="9">
        <f t="shared" si="22"/>
        <v>88.09523809523809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14</v>
      </c>
      <c r="M81" s="13">
        <f t="shared" si="26"/>
        <v>23</v>
      </c>
      <c r="N81" s="9">
        <f t="shared" si="21"/>
        <v>0</v>
      </c>
      <c r="O81" s="15">
        <f t="shared" si="27"/>
        <v>15.857142857142854</v>
      </c>
      <c r="P81" s="9">
        <f t="shared" si="22"/>
        <v>88.09523809523809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>
        <v>2</v>
      </c>
      <c r="D82" s="1"/>
      <c r="E82" s="1"/>
      <c r="F82" s="1"/>
      <c r="G82" s="1"/>
      <c r="H82" s="1"/>
      <c r="I82" s="1"/>
      <c r="J82" s="13">
        <f t="shared" si="19"/>
        <v>2</v>
      </c>
      <c r="K82" s="13">
        <f t="shared" si="20"/>
        <v>0</v>
      </c>
      <c r="L82" s="13">
        <f t="shared" si="25"/>
        <v>16</v>
      </c>
      <c r="M82" s="13">
        <f t="shared" si="26"/>
        <v>23</v>
      </c>
      <c r="N82" s="9">
        <f t="shared" si="21"/>
        <v>0.8571428571428571</v>
      </c>
      <c r="O82" s="15">
        <f t="shared" si="27"/>
        <v>16.71428571428571</v>
      </c>
      <c r="P82" s="9">
        <f t="shared" si="22"/>
        <v>92.85714285714286</v>
      </c>
      <c r="Q82" s="13">
        <f t="shared" si="23"/>
        <v>2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16</v>
      </c>
      <c r="M83" s="13">
        <f t="shared" si="26"/>
        <v>23</v>
      </c>
      <c r="N83" s="9">
        <f t="shared" si="21"/>
        <v>0</v>
      </c>
      <c r="O83" s="15">
        <f t="shared" si="27"/>
        <v>16.71428571428571</v>
      </c>
      <c r="P83" s="9">
        <f t="shared" si="22"/>
        <v>92.85714285714286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16</v>
      </c>
      <c r="M84" s="13">
        <f t="shared" si="26"/>
        <v>23</v>
      </c>
      <c r="N84" s="9">
        <f t="shared" si="21"/>
        <v>0</v>
      </c>
      <c r="O84" s="15">
        <f t="shared" si="27"/>
        <v>16.71428571428571</v>
      </c>
      <c r="P84" s="9">
        <f t="shared" si="22"/>
        <v>92.85714285714286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16</v>
      </c>
      <c r="M85" s="13">
        <f t="shared" si="26"/>
        <v>23</v>
      </c>
      <c r="N85" s="9">
        <f t="shared" si="21"/>
        <v>0</v>
      </c>
      <c r="O85" s="15">
        <f t="shared" si="27"/>
        <v>16.71428571428571</v>
      </c>
      <c r="P85" s="9">
        <f t="shared" si="22"/>
        <v>92.85714285714286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16</v>
      </c>
      <c r="M86" s="13">
        <f t="shared" si="26"/>
        <v>23</v>
      </c>
      <c r="N86" s="9">
        <f t="shared" si="21"/>
        <v>0</v>
      </c>
      <c r="O86" s="15">
        <f t="shared" si="27"/>
        <v>16.71428571428571</v>
      </c>
      <c r="P86" s="9">
        <f t="shared" si="22"/>
        <v>92.85714285714286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>
        <v>1</v>
      </c>
      <c r="D87" s="1"/>
      <c r="E87" s="3"/>
      <c r="F87" s="1">
        <v>1</v>
      </c>
      <c r="G87" s="1">
        <v>1</v>
      </c>
      <c r="H87" s="1">
        <v>1</v>
      </c>
      <c r="I87" s="1"/>
      <c r="J87" s="13">
        <f t="shared" si="19"/>
        <v>1</v>
      </c>
      <c r="K87" s="13">
        <f t="shared" si="20"/>
        <v>1</v>
      </c>
      <c r="L87" s="13">
        <f t="shared" si="25"/>
        <v>17</v>
      </c>
      <c r="M87" s="13">
        <f t="shared" si="26"/>
        <v>24</v>
      </c>
      <c r="N87" s="9">
        <f t="shared" si="21"/>
        <v>0.8571428571428571</v>
      </c>
      <c r="O87" s="15">
        <f t="shared" si="27"/>
        <v>17.57142857142857</v>
      </c>
      <c r="P87" s="9">
        <f t="shared" si="22"/>
        <v>97.61904761904762</v>
      </c>
      <c r="Q87" s="13">
        <f t="shared" si="23"/>
        <v>3</v>
      </c>
      <c r="R87" s="13">
        <f t="shared" si="24"/>
        <v>1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17</v>
      </c>
      <c r="M88" s="13">
        <f t="shared" si="26"/>
        <v>24</v>
      </c>
      <c r="N88" s="9">
        <f t="shared" si="21"/>
        <v>0</v>
      </c>
      <c r="O88" s="15">
        <f t="shared" si="27"/>
        <v>17.57142857142857</v>
      </c>
      <c r="P88" s="9">
        <f t="shared" si="22"/>
        <v>97.61904761904762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17</v>
      </c>
      <c r="M89" s="13">
        <f t="shared" si="26"/>
        <v>24</v>
      </c>
      <c r="N89" s="9">
        <f t="shared" si="21"/>
        <v>0</v>
      </c>
      <c r="O89" s="15">
        <f t="shared" si="27"/>
        <v>17.57142857142857</v>
      </c>
      <c r="P89" s="9">
        <f t="shared" si="22"/>
        <v>97.61904761904762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>
        <v>1</v>
      </c>
      <c r="C90" s="1"/>
      <c r="D90" s="1"/>
      <c r="E90" s="1"/>
      <c r="F90" s="1"/>
      <c r="G90" s="1"/>
      <c r="H90" s="1"/>
      <c r="I90" s="1"/>
      <c r="J90" s="13">
        <f t="shared" si="19"/>
        <v>1</v>
      </c>
      <c r="K90" s="13">
        <f t="shared" si="20"/>
        <v>0</v>
      </c>
      <c r="L90" s="13">
        <f t="shared" si="25"/>
        <v>18</v>
      </c>
      <c r="M90" s="13">
        <f t="shared" si="26"/>
        <v>24</v>
      </c>
      <c r="N90" s="9">
        <f t="shared" si="21"/>
        <v>0.42857142857142855</v>
      </c>
      <c r="O90" s="15">
        <f t="shared" si="27"/>
        <v>17.999999999999996</v>
      </c>
      <c r="P90" s="9">
        <f t="shared" si="22"/>
        <v>100</v>
      </c>
      <c r="Q90" s="13">
        <f t="shared" si="23"/>
        <v>1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18</v>
      </c>
      <c r="M91" s="13">
        <f t="shared" si="26"/>
        <v>24</v>
      </c>
      <c r="N91" s="9">
        <f t="shared" si="21"/>
        <v>0</v>
      </c>
      <c r="O91" s="15">
        <f t="shared" si="27"/>
        <v>17.999999999999996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18</v>
      </c>
      <c r="M92" s="13">
        <f t="shared" si="26"/>
        <v>24</v>
      </c>
      <c r="N92" s="9">
        <f t="shared" si="21"/>
        <v>0</v>
      </c>
      <c r="O92" s="15">
        <f t="shared" si="27"/>
        <v>17.999999999999996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18</v>
      </c>
      <c r="M93" s="13">
        <f t="shared" si="26"/>
        <v>24</v>
      </c>
      <c r="N93" s="9">
        <f t="shared" si="21"/>
        <v>0</v>
      </c>
      <c r="O93" s="15">
        <f t="shared" si="27"/>
        <v>17.999999999999996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18</v>
      </c>
      <c r="M94" s="13">
        <f t="shared" si="26"/>
        <v>24</v>
      </c>
      <c r="N94" s="9">
        <f t="shared" si="21"/>
        <v>0</v>
      </c>
      <c r="O94" s="15">
        <f t="shared" si="27"/>
        <v>17.999999999999996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17</v>
      </c>
      <c r="C96" s="13">
        <f t="shared" si="28"/>
        <v>15</v>
      </c>
      <c r="D96" s="13">
        <f t="shared" si="28"/>
        <v>6</v>
      </c>
      <c r="E96" s="13">
        <f t="shared" si="28"/>
        <v>8</v>
      </c>
      <c r="F96" s="13">
        <f t="shared" si="28"/>
        <v>28</v>
      </c>
      <c r="G96" s="13">
        <f t="shared" si="28"/>
        <v>20</v>
      </c>
      <c r="H96" s="13">
        <f t="shared" si="28"/>
        <v>15</v>
      </c>
      <c r="I96" s="13">
        <f t="shared" si="28"/>
        <v>9</v>
      </c>
      <c r="J96" s="13">
        <f t="shared" si="28"/>
        <v>18</v>
      </c>
      <c r="K96" s="13">
        <f t="shared" si="28"/>
        <v>24</v>
      </c>
      <c r="L96" s="13"/>
      <c r="M96" s="13"/>
      <c r="N96" s="13">
        <f>SUM(N4:N94)</f>
        <v>17.999999999999996</v>
      </c>
      <c r="O96" s="13"/>
      <c r="P96" s="13"/>
      <c r="Q96" s="13">
        <f>SUM(Q4:Q94)</f>
        <v>80</v>
      </c>
      <c r="R96" s="13">
        <f>SUM(R4:R94)</f>
        <v>38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tabSelected="1" workbookViewId="0" topLeftCell="A78">
      <selection activeCell="C54" sqref="C54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59</v>
      </c>
      <c r="H1" s="6"/>
      <c r="T1" s="5" t="s">
        <v>0</v>
      </c>
      <c r="U1" s="7" t="str">
        <f>B1</f>
        <v>Zebra Swallowtail</v>
      </c>
      <c r="V1" s="8"/>
      <c r="W1" s="6"/>
      <c r="X1" s="8"/>
      <c r="Y1" s="6" t="str">
        <f>G1</f>
        <v>Spring 1987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35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15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10</v>
      </c>
      <c r="W5" s="8"/>
      <c r="X5" s="8"/>
      <c r="Y5" s="18" t="s">
        <v>30</v>
      </c>
      <c r="Z5" s="15">
        <f>SUM(N11:N17)</f>
        <v>0.3333333333333333</v>
      </c>
      <c r="AA5" s="9">
        <f t="shared" si="6"/>
        <v>6.666666666666666</v>
      </c>
      <c r="AB5" s="15">
        <f>SUM(Q11:Q17)+SUM(R11:R17)</f>
        <v>3</v>
      </c>
      <c r="AC5" s="15">
        <f>100*SUM(Q11:Q17)/AB5</f>
        <v>66.66666666666667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25</v>
      </c>
      <c r="W6" s="8"/>
      <c r="X6" s="18" t="s">
        <v>32</v>
      </c>
      <c r="Z6" s="15">
        <f>SUM(N18:N24)</f>
        <v>0.3333333333333333</v>
      </c>
      <c r="AA6" s="9">
        <f t="shared" si="6"/>
        <v>6.666666666666666</v>
      </c>
      <c r="AB6" s="15">
        <f>SUM(Q18:Q24)+SUM(R18:R24)</f>
        <v>9</v>
      </c>
      <c r="AC6" s="15">
        <f>100*SUM(Q18:Q24)/AB6</f>
        <v>55.55555555555556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71.42857142857143</v>
      </c>
      <c r="W7" s="8"/>
      <c r="Y7" s="18" t="s">
        <v>34</v>
      </c>
      <c r="Z7" s="15">
        <f>SUM(N25:N31)</f>
        <v>-0.3333333333333333</v>
      </c>
      <c r="AA7" s="9">
        <f t="shared" si="6"/>
        <v>-6.666666666666666</v>
      </c>
      <c r="AB7" s="15">
        <f>SUM(Q25:Q31)+SUM(R25:R31)</f>
        <v>1</v>
      </c>
      <c r="AC7" s="15">
        <f>100*SUM(Q25:Q31)/AB7</f>
        <v>0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1</v>
      </c>
      <c r="AA8" s="9">
        <f t="shared" si="6"/>
        <v>20</v>
      </c>
      <c r="AB8" s="15">
        <f>SUM(Q32:Q38)+SUM(R32:R38)</f>
        <v>5</v>
      </c>
      <c r="AC8" s="15">
        <f>100*SUM(Q32:Q38)/AB8</f>
        <v>80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0.3333333333333333</v>
      </c>
      <c r="AA9" s="9">
        <f t="shared" si="6"/>
        <v>6.666666666666666</v>
      </c>
      <c r="AB9" s="15">
        <f>SUM(Q39:Q45)+SUM(R39:R45)</f>
        <v>7</v>
      </c>
      <c r="AC9" s="15">
        <f>100*SUM(Q39:Q45)/AB9</f>
        <v>57.142857142857146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55.55555555555556</v>
      </c>
      <c r="W10" s="8"/>
      <c r="X10" s="20" t="s">
        <v>38</v>
      </c>
      <c r="Z10" s="15">
        <f>SUM(N46:N52)</f>
        <v>1</v>
      </c>
      <c r="AA10" s="9">
        <f t="shared" si="6"/>
        <v>20</v>
      </c>
      <c r="AB10" s="15">
        <f>SUM(Q46:Q52)+SUM(R46:R52)</f>
        <v>3</v>
      </c>
      <c r="AC10" s="15">
        <f>100*SUM(Q46:Q52)/AB10</f>
        <v>100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18.75</v>
      </c>
      <c r="W11" s="8"/>
      <c r="Y11" s="20" t="s">
        <v>39</v>
      </c>
      <c r="Z11" s="15">
        <f>SUM(N53:N59)</f>
        <v>1</v>
      </c>
      <c r="AA11" s="9">
        <f t="shared" si="6"/>
        <v>20</v>
      </c>
      <c r="AB11" s="15">
        <f>SUM(Q53:Q59)+SUM(R53:R59)</f>
        <v>3</v>
      </c>
      <c r="AC11" s="15">
        <f>100*SUM(Q53:Q59)/AB11</f>
        <v>100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32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0.6666666666666666</v>
      </c>
      <c r="AA14" s="9">
        <f t="shared" si="6"/>
        <v>13.333333333333332</v>
      </c>
      <c r="AB14" s="15">
        <f>SUM(Q74:Q80)+SUM(R74:R80)</f>
        <v>2</v>
      </c>
      <c r="AC14" s="15">
        <f>100*SUM(Q74:Q80)/AB14</f>
        <v>100</v>
      </c>
    </row>
    <row r="15" spans="1:29" ht="15">
      <c r="A15" s="17">
        <v>32583</v>
      </c>
      <c r="B15" s="1">
        <v>1</v>
      </c>
      <c r="C15" s="1"/>
      <c r="D15" s="1"/>
      <c r="E15" s="1"/>
      <c r="F15" s="1"/>
      <c r="G15" s="1"/>
      <c r="H15" s="1"/>
      <c r="I15" s="1"/>
      <c r="J15" s="13">
        <f t="shared" si="0"/>
        <v>1</v>
      </c>
      <c r="K15" s="13">
        <f t="shared" si="1"/>
        <v>0</v>
      </c>
      <c r="L15" s="13">
        <f t="shared" si="7"/>
        <v>1</v>
      </c>
      <c r="M15" s="13">
        <f t="shared" si="8"/>
        <v>0</v>
      </c>
      <c r="N15" s="9">
        <f t="shared" si="2"/>
        <v>0.3333333333333333</v>
      </c>
      <c r="O15" s="15">
        <f t="shared" si="9"/>
        <v>0.3333333333333333</v>
      </c>
      <c r="P15" s="9">
        <f t="shared" si="3"/>
        <v>6.666666666666666</v>
      </c>
      <c r="Q15" s="13">
        <f t="shared" si="4"/>
        <v>1</v>
      </c>
      <c r="R15" s="13">
        <f t="shared" si="5"/>
        <v>0</v>
      </c>
      <c r="T15" s="12"/>
      <c r="W15" s="8"/>
      <c r="Y15" s="20" t="s">
        <v>44</v>
      </c>
      <c r="Z15" s="15">
        <f>SUM(N81:N87)</f>
        <v>0.6666666666666666</v>
      </c>
      <c r="AA15" s="9">
        <f t="shared" si="6"/>
        <v>13.333333333333332</v>
      </c>
      <c r="AB15" s="15">
        <f>SUM(Q81:Q87)+SUM(R81:R87)</f>
        <v>2</v>
      </c>
      <c r="AC15" s="15">
        <f>100*SUM(Q81:Q87)/AB15</f>
        <v>100</v>
      </c>
    </row>
    <row r="16" spans="1:29" ht="15">
      <c r="A16" s="17">
        <v>32584</v>
      </c>
      <c r="B16" s="1"/>
      <c r="C16" s="1"/>
      <c r="D16" s="1"/>
      <c r="E16" s="1">
        <v>1</v>
      </c>
      <c r="F16" s="1"/>
      <c r="G16" s="1">
        <v>1</v>
      </c>
      <c r="H16" s="1"/>
      <c r="I16" s="1"/>
      <c r="J16" s="13">
        <f t="shared" si="0"/>
        <v>-1</v>
      </c>
      <c r="K16" s="13">
        <f t="shared" si="1"/>
        <v>1</v>
      </c>
      <c r="L16" s="13">
        <f t="shared" si="7"/>
        <v>0</v>
      </c>
      <c r="M16" s="13">
        <f t="shared" si="8"/>
        <v>1</v>
      </c>
      <c r="N16" s="9">
        <f t="shared" si="2"/>
        <v>0</v>
      </c>
      <c r="O16" s="15">
        <f t="shared" si="9"/>
        <v>0.3333333333333333</v>
      </c>
      <c r="P16" s="9">
        <f t="shared" si="3"/>
        <v>6.666666666666666</v>
      </c>
      <c r="Q16" s="13">
        <f t="shared" si="4"/>
        <v>1</v>
      </c>
      <c r="R16" s="13">
        <f t="shared" si="5"/>
        <v>1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1</v>
      </c>
      <c r="N17" s="9">
        <f t="shared" si="2"/>
        <v>0</v>
      </c>
      <c r="O17" s="15">
        <f t="shared" si="9"/>
        <v>0.3333333333333333</v>
      </c>
      <c r="P17" s="9">
        <f t="shared" si="3"/>
        <v>6.666666666666666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5</v>
      </c>
      <c r="AA17" s="13">
        <f>SUM(AA4:AA16)</f>
        <v>99.99999999999999</v>
      </c>
      <c r="AB17" s="13">
        <f>SUM(AB4:AB16)</f>
        <v>35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1</v>
      </c>
      <c r="N18" s="9">
        <f t="shared" si="2"/>
        <v>0</v>
      </c>
      <c r="O18" s="15">
        <f t="shared" si="9"/>
        <v>0.3333333333333333</v>
      </c>
      <c r="P18" s="9">
        <f t="shared" si="3"/>
        <v>6.666666666666666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1</v>
      </c>
      <c r="N19" s="9">
        <f t="shared" si="2"/>
        <v>0</v>
      </c>
      <c r="O19" s="15">
        <f t="shared" si="9"/>
        <v>0.3333333333333333</v>
      </c>
      <c r="P19" s="9">
        <f t="shared" si="3"/>
        <v>6.666666666666666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>
        <v>1</v>
      </c>
      <c r="I20" s="1"/>
      <c r="J20" s="13">
        <f t="shared" si="0"/>
        <v>0</v>
      </c>
      <c r="K20" s="13">
        <f t="shared" si="1"/>
        <v>-1</v>
      </c>
      <c r="L20" s="13">
        <f t="shared" si="7"/>
        <v>0</v>
      </c>
      <c r="M20" s="13">
        <f t="shared" si="8"/>
        <v>0</v>
      </c>
      <c r="N20" s="9">
        <f t="shared" si="2"/>
        <v>-0.3333333333333333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1</v>
      </c>
      <c r="T20" s="12"/>
    </row>
    <row r="21" spans="1:25" ht="15">
      <c r="A21" s="17">
        <v>32589</v>
      </c>
      <c r="B21" s="1">
        <v>1</v>
      </c>
      <c r="C21" s="1"/>
      <c r="D21" s="1"/>
      <c r="E21" s="1"/>
      <c r="F21" s="1"/>
      <c r="G21" s="1"/>
      <c r="H21" s="1">
        <v>1</v>
      </c>
      <c r="I21" s="1"/>
      <c r="J21" s="13">
        <f t="shared" si="0"/>
        <v>1</v>
      </c>
      <c r="K21" s="13">
        <f t="shared" si="1"/>
        <v>-1</v>
      </c>
      <c r="L21" s="13">
        <f t="shared" si="7"/>
        <v>1</v>
      </c>
      <c r="M21" s="13">
        <f t="shared" si="8"/>
        <v>-1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1</v>
      </c>
      <c r="R21" s="13">
        <f t="shared" si="5"/>
        <v>1</v>
      </c>
      <c r="T21" s="12"/>
      <c r="X21" s="8"/>
      <c r="Y21" s="8"/>
    </row>
    <row r="22" spans="1:25" ht="15">
      <c r="A22" s="17">
        <v>32590</v>
      </c>
      <c r="B22" s="1"/>
      <c r="C22" s="3">
        <v>2</v>
      </c>
      <c r="D22" s="1"/>
      <c r="E22" s="1"/>
      <c r="F22" s="3"/>
      <c r="G22" s="3"/>
      <c r="H22" s="1"/>
      <c r="I22" s="1"/>
      <c r="J22" s="13">
        <f t="shared" si="0"/>
        <v>2</v>
      </c>
      <c r="K22" s="13">
        <f t="shared" si="1"/>
        <v>0</v>
      </c>
      <c r="L22" s="13">
        <f t="shared" si="7"/>
        <v>3</v>
      </c>
      <c r="M22" s="13">
        <f t="shared" si="8"/>
        <v>-1</v>
      </c>
      <c r="N22" s="9">
        <f t="shared" si="2"/>
        <v>0.6666666666666666</v>
      </c>
      <c r="O22" s="15">
        <f t="shared" si="9"/>
        <v>0.6666666666666666</v>
      </c>
      <c r="P22" s="9">
        <f t="shared" si="3"/>
        <v>13.333333333333332</v>
      </c>
      <c r="Q22" s="13">
        <f t="shared" si="4"/>
        <v>2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>
        <v>1</v>
      </c>
      <c r="J23" s="13">
        <f t="shared" si="0"/>
        <v>0</v>
      </c>
      <c r="K23" s="13">
        <f t="shared" si="1"/>
        <v>-1</v>
      </c>
      <c r="L23" s="13">
        <f t="shared" si="7"/>
        <v>3</v>
      </c>
      <c r="M23" s="13">
        <f t="shared" si="8"/>
        <v>-2</v>
      </c>
      <c r="N23" s="9">
        <f t="shared" si="2"/>
        <v>-0.3333333333333333</v>
      </c>
      <c r="O23" s="15">
        <f t="shared" si="9"/>
        <v>0.3333333333333333</v>
      </c>
      <c r="P23" s="9">
        <f t="shared" si="3"/>
        <v>6.666666666666666</v>
      </c>
      <c r="Q23" s="13">
        <f t="shared" si="4"/>
        <v>0</v>
      </c>
      <c r="R23" s="13">
        <f t="shared" si="5"/>
        <v>1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>
        <v>2</v>
      </c>
      <c r="G24" s="3"/>
      <c r="H24" s="1"/>
      <c r="I24" s="1">
        <v>1</v>
      </c>
      <c r="J24" s="13">
        <f t="shared" si="0"/>
        <v>0</v>
      </c>
      <c r="K24" s="13">
        <f t="shared" si="1"/>
        <v>1</v>
      </c>
      <c r="L24" s="13">
        <f t="shared" si="7"/>
        <v>3</v>
      </c>
      <c r="M24" s="13">
        <f t="shared" si="8"/>
        <v>-1</v>
      </c>
      <c r="N24" s="9">
        <f t="shared" si="2"/>
        <v>0.3333333333333333</v>
      </c>
      <c r="O24" s="15">
        <f t="shared" si="9"/>
        <v>0.6666666666666666</v>
      </c>
      <c r="P24" s="9">
        <f t="shared" si="3"/>
        <v>13.333333333333332</v>
      </c>
      <c r="Q24" s="13">
        <f t="shared" si="4"/>
        <v>2</v>
      </c>
      <c r="R24" s="13">
        <f t="shared" si="5"/>
        <v>1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3</v>
      </c>
      <c r="M25" s="13">
        <f t="shared" si="8"/>
        <v>-1</v>
      </c>
      <c r="N25" s="9">
        <f t="shared" si="2"/>
        <v>0</v>
      </c>
      <c r="O25" s="15">
        <f t="shared" si="9"/>
        <v>0.6666666666666666</v>
      </c>
      <c r="P25" s="9">
        <f t="shared" si="3"/>
        <v>13.333333333333332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3</v>
      </c>
      <c r="M26" s="13">
        <f t="shared" si="8"/>
        <v>-1</v>
      </c>
      <c r="N26" s="9">
        <f t="shared" si="2"/>
        <v>0</v>
      </c>
      <c r="O26" s="15">
        <f t="shared" si="9"/>
        <v>0.6666666666666666</v>
      </c>
      <c r="P26" s="9">
        <f t="shared" si="3"/>
        <v>13.333333333333332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3</v>
      </c>
      <c r="M27" s="13">
        <f t="shared" si="8"/>
        <v>-1</v>
      </c>
      <c r="N27" s="9">
        <f t="shared" si="2"/>
        <v>0</v>
      </c>
      <c r="O27" s="15">
        <f t="shared" si="9"/>
        <v>0.6666666666666666</v>
      </c>
      <c r="P27" s="9">
        <f t="shared" si="3"/>
        <v>13.333333333333332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3</v>
      </c>
      <c r="M28" s="13">
        <f t="shared" si="8"/>
        <v>-1</v>
      </c>
      <c r="N28" s="9">
        <f t="shared" si="2"/>
        <v>0</v>
      </c>
      <c r="O28" s="15">
        <f t="shared" si="9"/>
        <v>0.6666666666666666</v>
      </c>
      <c r="P28" s="9">
        <f t="shared" si="3"/>
        <v>13.333333333333332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3</v>
      </c>
      <c r="M29" s="13">
        <f t="shared" si="8"/>
        <v>-1</v>
      </c>
      <c r="N29" s="9">
        <f t="shared" si="2"/>
        <v>0</v>
      </c>
      <c r="O29" s="15">
        <f t="shared" si="9"/>
        <v>0.6666666666666666</v>
      </c>
      <c r="P29" s="9">
        <f t="shared" si="3"/>
        <v>13.333333333333332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>
        <v>1</v>
      </c>
      <c r="F30" s="1"/>
      <c r="G30" s="1"/>
      <c r="H30" s="1"/>
      <c r="I30" s="1"/>
      <c r="J30" s="13">
        <f t="shared" si="0"/>
        <v>-1</v>
      </c>
      <c r="K30" s="13">
        <f t="shared" si="1"/>
        <v>0</v>
      </c>
      <c r="L30" s="13">
        <f t="shared" si="7"/>
        <v>2</v>
      </c>
      <c r="M30" s="13">
        <f t="shared" si="8"/>
        <v>-1</v>
      </c>
      <c r="N30" s="9">
        <f t="shared" si="2"/>
        <v>-0.3333333333333333</v>
      </c>
      <c r="O30" s="15">
        <f t="shared" si="9"/>
        <v>0.3333333333333333</v>
      </c>
      <c r="P30" s="9">
        <f t="shared" si="3"/>
        <v>6.666666666666666</v>
      </c>
      <c r="Q30" s="13">
        <f t="shared" si="4"/>
        <v>0</v>
      </c>
      <c r="R30" s="13">
        <f t="shared" si="5"/>
        <v>1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2</v>
      </c>
      <c r="M31" s="13">
        <f t="shared" si="8"/>
        <v>-1</v>
      </c>
      <c r="N31" s="9">
        <f t="shared" si="2"/>
        <v>0</v>
      </c>
      <c r="O31" s="15">
        <f t="shared" si="9"/>
        <v>0.3333333333333333</v>
      </c>
      <c r="P31" s="9">
        <f t="shared" si="3"/>
        <v>6.666666666666666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2</v>
      </c>
      <c r="M32" s="13">
        <f t="shared" si="8"/>
        <v>-1</v>
      </c>
      <c r="N32" s="9">
        <f t="shared" si="2"/>
        <v>0</v>
      </c>
      <c r="O32" s="15">
        <f t="shared" si="9"/>
        <v>0.3333333333333333</v>
      </c>
      <c r="P32" s="9">
        <f t="shared" si="3"/>
        <v>6.666666666666666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2</v>
      </c>
      <c r="M33" s="13">
        <f t="shared" si="8"/>
        <v>-1</v>
      </c>
      <c r="N33" s="9">
        <f t="shared" si="2"/>
        <v>0</v>
      </c>
      <c r="O33" s="15">
        <f t="shared" si="9"/>
        <v>0.3333333333333333</v>
      </c>
      <c r="P33" s="9">
        <f t="shared" si="3"/>
        <v>6.666666666666666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2</v>
      </c>
      <c r="M34" s="13">
        <f t="shared" si="8"/>
        <v>-1</v>
      </c>
      <c r="N34" s="9">
        <f t="shared" si="2"/>
        <v>0</v>
      </c>
      <c r="O34" s="15">
        <f t="shared" si="9"/>
        <v>0.3333333333333333</v>
      </c>
      <c r="P34" s="9">
        <f t="shared" si="3"/>
        <v>6.666666666666666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2</v>
      </c>
      <c r="M35" s="13">
        <f t="shared" si="8"/>
        <v>-1</v>
      </c>
      <c r="N35" s="9">
        <f t="shared" si="2"/>
        <v>0</v>
      </c>
      <c r="O35" s="15">
        <f t="shared" si="9"/>
        <v>0.3333333333333333</v>
      </c>
      <c r="P35" s="9">
        <f t="shared" si="3"/>
        <v>6.666666666666666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2</v>
      </c>
      <c r="M36" s="13">
        <f t="shared" si="8"/>
        <v>-1</v>
      </c>
      <c r="N36" s="9">
        <f aca="true" t="shared" si="12" ref="N36:N67">(+J36+K36)*($J$96/($J$96+$K$96))</f>
        <v>0</v>
      </c>
      <c r="O36" s="15">
        <f t="shared" si="9"/>
        <v>0.3333333333333333</v>
      </c>
      <c r="P36" s="9">
        <f aca="true" t="shared" si="13" ref="P36:P67">O36*100/$N$96</f>
        <v>6.666666666666666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>
        <v>1</v>
      </c>
      <c r="G37" s="1"/>
      <c r="H37" s="1"/>
      <c r="I37" s="1"/>
      <c r="J37" s="13">
        <f t="shared" si="10"/>
        <v>0</v>
      </c>
      <c r="K37" s="13">
        <f t="shared" si="11"/>
        <v>1</v>
      </c>
      <c r="L37" s="13">
        <f aca="true" t="shared" si="16" ref="L37:L68">L36+J37</f>
        <v>2</v>
      </c>
      <c r="M37" s="13">
        <f aca="true" t="shared" si="17" ref="M37:M68">M36+K37</f>
        <v>0</v>
      </c>
      <c r="N37" s="9">
        <f t="shared" si="12"/>
        <v>0.3333333333333333</v>
      </c>
      <c r="O37" s="15">
        <f aca="true" t="shared" si="18" ref="O37:O68">O36+N37</f>
        <v>0.6666666666666666</v>
      </c>
      <c r="P37" s="9">
        <f t="shared" si="13"/>
        <v>13.333333333333332</v>
      </c>
      <c r="Q37" s="13">
        <f t="shared" si="14"/>
        <v>1</v>
      </c>
      <c r="R37" s="13">
        <f t="shared" si="15"/>
        <v>0</v>
      </c>
    </row>
    <row r="38" spans="1:18" ht="15">
      <c r="A38" s="17">
        <v>32606</v>
      </c>
      <c r="B38" s="3">
        <v>1</v>
      </c>
      <c r="C38" s="3"/>
      <c r="D38" s="1">
        <v>1</v>
      </c>
      <c r="E38" s="1"/>
      <c r="F38" s="1">
        <v>2</v>
      </c>
      <c r="G38" s="3"/>
      <c r="H38" s="1"/>
      <c r="I38" s="1"/>
      <c r="J38" s="13">
        <f t="shared" si="10"/>
        <v>0</v>
      </c>
      <c r="K38" s="13">
        <f t="shared" si="11"/>
        <v>2</v>
      </c>
      <c r="L38" s="13">
        <f t="shared" si="16"/>
        <v>2</v>
      </c>
      <c r="M38" s="13">
        <f t="shared" si="17"/>
        <v>2</v>
      </c>
      <c r="N38" s="9">
        <f t="shared" si="12"/>
        <v>0.6666666666666666</v>
      </c>
      <c r="O38" s="15">
        <f t="shared" si="18"/>
        <v>1.3333333333333333</v>
      </c>
      <c r="P38" s="9">
        <f t="shared" si="13"/>
        <v>26.666666666666664</v>
      </c>
      <c r="Q38" s="13">
        <f t="shared" si="14"/>
        <v>3</v>
      </c>
      <c r="R38" s="13">
        <f t="shared" si="15"/>
        <v>1</v>
      </c>
    </row>
    <row r="39" spans="1:19" ht="15">
      <c r="A39" s="17">
        <v>32607</v>
      </c>
      <c r="B39" s="3"/>
      <c r="C39" s="3"/>
      <c r="D39" s="1"/>
      <c r="E39" s="1">
        <v>1</v>
      </c>
      <c r="F39" s="1">
        <v>1</v>
      </c>
      <c r="G39" s="3"/>
      <c r="H39" s="3">
        <v>1</v>
      </c>
      <c r="I39" s="1"/>
      <c r="J39" s="13">
        <f t="shared" si="10"/>
        <v>-1</v>
      </c>
      <c r="K39" s="13">
        <f t="shared" si="11"/>
        <v>0</v>
      </c>
      <c r="L39" s="13">
        <f t="shared" si="16"/>
        <v>1</v>
      </c>
      <c r="M39" s="13">
        <f t="shared" si="17"/>
        <v>2</v>
      </c>
      <c r="N39" s="9">
        <f t="shared" si="12"/>
        <v>-0.3333333333333333</v>
      </c>
      <c r="O39" s="15">
        <f t="shared" si="18"/>
        <v>1</v>
      </c>
      <c r="P39" s="9">
        <f t="shared" si="13"/>
        <v>20</v>
      </c>
      <c r="Q39" s="13">
        <f t="shared" si="14"/>
        <v>1</v>
      </c>
      <c r="R39" s="13">
        <f t="shared" si="15"/>
        <v>2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1</v>
      </c>
      <c r="M40" s="13">
        <f t="shared" si="17"/>
        <v>2</v>
      </c>
      <c r="N40" s="9">
        <f t="shared" si="12"/>
        <v>0</v>
      </c>
      <c r="O40" s="15">
        <f t="shared" si="18"/>
        <v>1</v>
      </c>
      <c r="P40" s="9">
        <f t="shared" si="13"/>
        <v>20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>
        <v>1</v>
      </c>
      <c r="G41" s="3"/>
      <c r="H41" s="1"/>
      <c r="I41" s="1"/>
      <c r="J41" s="13">
        <f t="shared" si="10"/>
        <v>0</v>
      </c>
      <c r="K41" s="13">
        <f t="shared" si="11"/>
        <v>1</v>
      </c>
      <c r="L41" s="13">
        <f t="shared" si="16"/>
        <v>1</v>
      </c>
      <c r="M41" s="13">
        <f t="shared" si="17"/>
        <v>3</v>
      </c>
      <c r="N41" s="9">
        <f t="shared" si="12"/>
        <v>0.3333333333333333</v>
      </c>
      <c r="O41" s="15">
        <f t="shared" si="18"/>
        <v>1.3333333333333333</v>
      </c>
      <c r="P41" s="9">
        <f t="shared" si="13"/>
        <v>26.666666666666664</v>
      </c>
      <c r="Q41" s="13">
        <f t="shared" si="14"/>
        <v>1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>
        <v>1</v>
      </c>
      <c r="G42" s="1"/>
      <c r="H42" s="1"/>
      <c r="I42" s="1"/>
      <c r="J42" s="13">
        <f t="shared" si="10"/>
        <v>0</v>
      </c>
      <c r="K42" s="13">
        <f t="shared" si="11"/>
        <v>1</v>
      </c>
      <c r="L42" s="13">
        <f t="shared" si="16"/>
        <v>1</v>
      </c>
      <c r="M42" s="13">
        <f t="shared" si="17"/>
        <v>4</v>
      </c>
      <c r="N42" s="9">
        <f t="shared" si="12"/>
        <v>0.3333333333333333</v>
      </c>
      <c r="O42" s="15">
        <f t="shared" si="18"/>
        <v>1.6666666666666665</v>
      </c>
      <c r="P42" s="9">
        <f t="shared" si="13"/>
        <v>33.33333333333333</v>
      </c>
      <c r="Q42" s="13">
        <f t="shared" si="14"/>
        <v>1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>
        <v>1</v>
      </c>
      <c r="I43" s="1"/>
      <c r="J43" s="13">
        <f t="shared" si="10"/>
        <v>0</v>
      </c>
      <c r="K43" s="13">
        <f t="shared" si="11"/>
        <v>-1</v>
      </c>
      <c r="L43" s="13">
        <f t="shared" si="16"/>
        <v>1</v>
      </c>
      <c r="M43" s="13">
        <f t="shared" si="17"/>
        <v>3</v>
      </c>
      <c r="N43" s="9">
        <f t="shared" si="12"/>
        <v>-0.3333333333333333</v>
      </c>
      <c r="O43" s="15">
        <f t="shared" si="18"/>
        <v>1.3333333333333333</v>
      </c>
      <c r="P43" s="9">
        <f t="shared" si="13"/>
        <v>26.666666666666664</v>
      </c>
      <c r="Q43" s="13">
        <f t="shared" si="14"/>
        <v>0</v>
      </c>
      <c r="R43" s="13">
        <f t="shared" si="15"/>
        <v>1</v>
      </c>
    </row>
    <row r="44" spans="1:18" ht="15">
      <c r="A44" s="17">
        <v>32612</v>
      </c>
      <c r="B44" s="1"/>
      <c r="C44" s="1"/>
      <c r="D44" s="1"/>
      <c r="E44" s="1"/>
      <c r="F44" s="1"/>
      <c r="G44" s="1">
        <v>1</v>
      </c>
      <c r="H44" s="1"/>
      <c r="I44" s="1"/>
      <c r="J44" s="13">
        <f t="shared" si="10"/>
        <v>0</v>
      </c>
      <c r="K44" s="13">
        <f t="shared" si="11"/>
        <v>1</v>
      </c>
      <c r="L44" s="13">
        <f t="shared" si="16"/>
        <v>1</v>
      </c>
      <c r="M44" s="13">
        <f t="shared" si="17"/>
        <v>4</v>
      </c>
      <c r="N44" s="9">
        <f t="shared" si="12"/>
        <v>0.3333333333333333</v>
      </c>
      <c r="O44" s="15">
        <f t="shared" si="18"/>
        <v>1.6666666666666665</v>
      </c>
      <c r="P44" s="9">
        <f t="shared" si="13"/>
        <v>33.33333333333333</v>
      </c>
      <c r="Q44" s="13">
        <f t="shared" si="14"/>
        <v>1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1</v>
      </c>
      <c r="M45" s="13">
        <f t="shared" si="17"/>
        <v>4</v>
      </c>
      <c r="N45" s="9">
        <f t="shared" si="12"/>
        <v>0</v>
      </c>
      <c r="O45" s="15">
        <f t="shared" si="18"/>
        <v>1.6666666666666665</v>
      </c>
      <c r="P45" s="9">
        <f t="shared" si="13"/>
        <v>33.33333333333333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>
        <v>1</v>
      </c>
      <c r="C46" s="3"/>
      <c r="D46" s="1"/>
      <c r="E46" s="1"/>
      <c r="F46" s="3"/>
      <c r="G46" s="3"/>
      <c r="H46" s="1"/>
      <c r="I46" s="1"/>
      <c r="J46" s="13">
        <f t="shared" si="10"/>
        <v>1</v>
      </c>
      <c r="K46" s="13">
        <f t="shared" si="11"/>
        <v>0</v>
      </c>
      <c r="L46" s="13">
        <f t="shared" si="16"/>
        <v>2</v>
      </c>
      <c r="M46" s="13">
        <f t="shared" si="17"/>
        <v>4</v>
      </c>
      <c r="N46" s="9">
        <f t="shared" si="12"/>
        <v>0.3333333333333333</v>
      </c>
      <c r="O46" s="15">
        <f t="shared" si="18"/>
        <v>1.9999999999999998</v>
      </c>
      <c r="P46" s="9">
        <f t="shared" si="13"/>
        <v>39.99999999999999</v>
      </c>
      <c r="Q46" s="13">
        <f t="shared" si="14"/>
        <v>1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2</v>
      </c>
      <c r="M47" s="13">
        <f t="shared" si="17"/>
        <v>4</v>
      </c>
      <c r="N47" s="9">
        <f t="shared" si="12"/>
        <v>0</v>
      </c>
      <c r="O47" s="15">
        <f t="shared" si="18"/>
        <v>1.9999999999999998</v>
      </c>
      <c r="P47" s="9">
        <f t="shared" si="13"/>
        <v>39.99999999999999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>
        <v>1</v>
      </c>
      <c r="D48" s="1"/>
      <c r="E48" s="1"/>
      <c r="F48" s="3"/>
      <c r="G48" s="3"/>
      <c r="H48" s="1"/>
      <c r="I48" s="1"/>
      <c r="J48" s="13">
        <f t="shared" si="10"/>
        <v>1</v>
      </c>
      <c r="K48" s="13">
        <f t="shared" si="11"/>
        <v>0</v>
      </c>
      <c r="L48" s="13">
        <f t="shared" si="16"/>
        <v>3</v>
      </c>
      <c r="M48" s="13">
        <f t="shared" si="17"/>
        <v>4</v>
      </c>
      <c r="N48" s="9">
        <f t="shared" si="12"/>
        <v>0.3333333333333333</v>
      </c>
      <c r="O48" s="15">
        <f t="shared" si="18"/>
        <v>2.333333333333333</v>
      </c>
      <c r="P48" s="9">
        <f t="shared" si="13"/>
        <v>46.666666666666664</v>
      </c>
      <c r="Q48" s="13">
        <f t="shared" si="14"/>
        <v>1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>
        <v>1</v>
      </c>
      <c r="G49" s="1"/>
      <c r="H49" s="1"/>
      <c r="I49" s="1"/>
      <c r="J49" s="13">
        <f t="shared" si="10"/>
        <v>0</v>
      </c>
      <c r="K49" s="13">
        <f t="shared" si="11"/>
        <v>1</v>
      </c>
      <c r="L49" s="13">
        <f t="shared" si="16"/>
        <v>3</v>
      </c>
      <c r="M49" s="13">
        <f t="shared" si="17"/>
        <v>5</v>
      </c>
      <c r="N49" s="9">
        <f t="shared" si="12"/>
        <v>0.3333333333333333</v>
      </c>
      <c r="O49" s="15">
        <f t="shared" si="18"/>
        <v>2.6666666666666665</v>
      </c>
      <c r="P49" s="9">
        <f t="shared" si="13"/>
        <v>53.33333333333333</v>
      </c>
      <c r="Q49" s="13">
        <f t="shared" si="14"/>
        <v>1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3</v>
      </c>
      <c r="M50" s="13">
        <f t="shared" si="17"/>
        <v>5</v>
      </c>
      <c r="N50" s="9">
        <f t="shared" si="12"/>
        <v>0</v>
      </c>
      <c r="O50" s="15">
        <f t="shared" si="18"/>
        <v>2.6666666666666665</v>
      </c>
      <c r="P50" s="9">
        <f t="shared" si="13"/>
        <v>53.33333333333333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3</v>
      </c>
      <c r="M51" s="13">
        <f t="shared" si="17"/>
        <v>5</v>
      </c>
      <c r="N51" s="9">
        <f t="shared" si="12"/>
        <v>0</v>
      </c>
      <c r="O51" s="15">
        <f t="shared" si="18"/>
        <v>2.6666666666666665</v>
      </c>
      <c r="P51" s="9">
        <f t="shared" si="13"/>
        <v>53.33333333333333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3</v>
      </c>
      <c r="M52" s="13">
        <f t="shared" si="17"/>
        <v>5</v>
      </c>
      <c r="N52" s="9">
        <f t="shared" si="12"/>
        <v>0</v>
      </c>
      <c r="O52" s="15">
        <f t="shared" si="18"/>
        <v>2.6666666666666665</v>
      </c>
      <c r="P52" s="9">
        <f t="shared" si="13"/>
        <v>53.33333333333333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>
        <v>1</v>
      </c>
      <c r="D53" s="1"/>
      <c r="E53" s="1"/>
      <c r="F53" s="3"/>
      <c r="G53" s="3"/>
      <c r="H53" s="1"/>
      <c r="I53" s="1"/>
      <c r="J53" s="13">
        <f t="shared" si="10"/>
        <v>1</v>
      </c>
      <c r="K53" s="13">
        <f t="shared" si="11"/>
        <v>0</v>
      </c>
      <c r="L53" s="13">
        <f t="shared" si="16"/>
        <v>4</v>
      </c>
      <c r="M53" s="13">
        <f t="shared" si="17"/>
        <v>5</v>
      </c>
      <c r="N53" s="9">
        <f t="shared" si="12"/>
        <v>0.3333333333333333</v>
      </c>
      <c r="O53" s="15">
        <f t="shared" si="18"/>
        <v>3</v>
      </c>
      <c r="P53" s="9">
        <f t="shared" si="13"/>
        <v>60</v>
      </c>
      <c r="Q53" s="13">
        <f t="shared" si="14"/>
        <v>1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4</v>
      </c>
      <c r="M54" s="13">
        <f t="shared" si="17"/>
        <v>5</v>
      </c>
      <c r="N54" s="9">
        <f t="shared" si="12"/>
        <v>0</v>
      </c>
      <c r="O54" s="15">
        <f t="shared" si="18"/>
        <v>3</v>
      </c>
      <c r="P54" s="9">
        <f t="shared" si="13"/>
        <v>60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>
        <v>1</v>
      </c>
      <c r="G55" s="3"/>
      <c r="H55" s="3"/>
      <c r="I55" s="1"/>
      <c r="J55" s="13">
        <f t="shared" si="10"/>
        <v>0</v>
      </c>
      <c r="K55" s="13">
        <f t="shared" si="11"/>
        <v>1</v>
      </c>
      <c r="L55" s="13">
        <f t="shared" si="16"/>
        <v>4</v>
      </c>
      <c r="M55" s="13">
        <f t="shared" si="17"/>
        <v>6</v>
      </c>
      <c r="N55" s="9">
        <f t="shared" si="12"/>
        <v>0.3333333333333333</v>
      </c>
      <c r="O55" s="15">
        <f t="shared" si="18"/>
        <v>3.3333333333333335</v>
      </c>
      <c r="P55" s="9">
        <f t="shared" si="13"/>
        <v>66.66666666666667</v>
      </c>
      <c r="Q55" s="13">
        <f t="shared" si="14"/>
        <v>1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4</v>
      </c>
      <c r="M56" s="13">
        <f t="shared" si="17"/>
        <v>6</v>
      </c>
      <c r="N56" s="9">
        <f t="shared" si="12"/>
        <v>0</v>
      </c>
      <c r="O56" s="15">
        <f t="shared" si="18"/>
        <v>3.3333333333333335</v>
      </c>
      <c r="P56" s="9">
        <f t="shared" si="13"/>
        <v>66.66666666666667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4</v>
      </c>
      <c r="M57" s="13">
        <f t="shared" si="17"/>
        <v>6</v>
      </c>
      <c r="N57" s="9">
        <f t="shared" si="12"/>
        <v>0</v>
      </c>
      <c r="O57" s="15">
        <f t="shared" si="18"/>
        <v>3.3333333333333335</v>
      </c>
      <c r="P57" s="9">
        <f t="shared" si="13"/>
        <v>66.66666666666667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>
        <v>1</v>
      </c>
      <c r="G58" s="1"/>
      <c r="H58" s="1"/>
      <c r="I58" s="1"/>
      <c r="J58" s="13">
        <f t="shared" si="10"/>
        <v>0</v>
      </c>
      <c r="K58" s="13">
        <f t="shared" si="11"/>
        <v>1</v>
      </c>
      <c r="L58" s="13">
        <f t="shared" si="16"/>
        <v>4</v>
      </c>
      <c r="M58" s="13">
        <f t="shared" si="17"/>
        <v>7</v>
      </c>
      <c r="N58" s="9">
        <f t="shared" si="12"/>
        <v>0.3333333333333333</v>
      </c>
      <c r="O58" s="15">
        <f t="shared" si="18"/>
        <v>3.666666666666667</v>
      </c>
      <c r="P58" s="9">
        <f t="shared" si="13"/>
        <v>73.33333333333334</v>
      </c>
      <c r="Q58" s="13">
        <f t="shared" si="14"/>
        <v>1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4</v>
      </c>
      <c r="M59" s="13">
        <f t="shared" si="17"/>
        <v>7</v>
      </c>
      <c r="N59" s="9">
        <f t="shared" si="12"/>
        <v>0</v>
      </c>
      <c r="O59" s="15">
        <f t="shared" si="18"/>
        <v>3.666666666666667</v>
      </c>
      <c r="P59" s="9">
        <f t="shared" si="13"/>
        <v>73.33333333333334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4</v>
      </c>
      <c r="M60" s="13">
        <f t="shared" si="17"/>
        <v>7</v>
      </c>
      <c r="N60" s="9">
        <f t="shared" si="12"/>
        <v>0</v>
      </c>
      <c r="O60" s="15">
        <f t="shared" si="18"/>
        <v>3.666666666666667</v>
      </c>
      <c r="P60" s="9">
        <f t="shared" si="13"/>
        <v>73.33333333333334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4</v>
      </c>
      <c r="M61" s="13">
        <f t="shared" si="17"/>
        <v>7</v>
      </c>
      <c r="N61" s="9">
        <f t="shared" si="12"/>
        <v>0</v>
      </c>
      <c r="O61" s="15">
        <f t="shared" si="18"/>
        <v>3.666666666666667</v>
      </c>
      <c r="P61" s="9">
        <f t="shared" si="13"/>
        <v>73.33333333333334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4</v>
      </c>
      <c r="M62" s="13">
        <f t="shared" si="17"/>
        <v>7</v>
      </c>
      <c r="N62" s="9">
        <f t="shared" si="12"/>
        <v>0</v>
      </c>
      <c r="O62" s="15">
        <f t="shared" si="18"/>
        <v>3.666666666666667</v>
      </c>
      <c r="P62" s="9">
        <f t="shared" si="13"/>
        <v>73.33333333333334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4</v>
      </c>
      <c r="M63" s="13">
        <f t="shared" si="17"/>
        <v>7</v>
      </c>
      <c r="N63" s="9">
        <f t="shared" si="12"/>
        <v>0</v>
      </c>
      <c r="O63" s="15">
        <f t="shared" si="18"/>
        <v>3.666666666666667</v>
      </c>
      <c r="P63" s="9">
        <f t="shared" si="13"/>
        <v>73.33333333333334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4</v>
      </c>
      <c r="M64" s="13">
        <f t="shared" si="17"/>
        <v>7</v>
      </c>
      <c r="N64" s="9">
        <f t="shared" si="12"/>
        <v>0</v>
      </c>
      <c r="O64" s="15">
        <f t="shared" si="18"/>
        <v>3.666666666666667</v>
      </c>
      <c r="P64" s="9">
        <f t="shared" si="13"/>
        <v>73.33333333333334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4</v>
      </c>
      <c r="M65" s="13">
        <f t="shared" si="17"/>
        <v>7</v>
      </c>
      <c r="N65" s="9">
        <f t="shared" si="12"/>
        <v>0</v>
      </c>
      <c r="O65" s="15">
        <f t="shared" si="18"/>
        <v>3.666666666666667</v>
      </c>
      <c r="P65" s="9">
        <f t="shared" si="13"/>
        <v>73.33333333333334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4</v>
      </c>
      <c r="M66" s="13">
        <f t="shared" si="17"/>
        <v>7</v>
      </c>
      <c r="N66" s="9">
        <f t="shared" si="12"/>
        <v>0</v>
      </c>
      <c r="O66" s="15">
        <f t="shared" si="18"/>
        <v>3.666666666666667</v>
      </c>
      <c r="P66" s="9">
        <f t="shared" si="13"/>
        <v>73.33333333333334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4</v>
      </c>
      <c r="M67" s="13">
        <f t="shared" si="17"/>
        <v>7</v>
      </c>
      <c r="N67" s="9">
        <f t="shared" si="12"/>
        <v>0</v>
      </c>
      <c r="O67" s="15">
        <f t="shared" si="18"/>
        <v>3.666666666666667</v>
      </c>
      <c r="P67" s="9">
        <f t="shared" si="13"/>
        <v>73.33333333333334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4</v>
      </c>
      <c r="M68" s="13">
        <f t="shared" si="17"/>
        <v>7</v>
      </c>
      <c r="N68" s="9">
        <f aca="true" t="shared" si="21" ref="N68:N94">(+J68+K68)*($J$96/($J$96+$K$96))</f>
        <v>0</v>
      </c>
      <c r="O68" s="15">
        <f t="shared" si="18"/>
        <v>3.666666666666667</v>
      </c>
      <c r="P68" s="9">
        <f aca="true" t="shared" si="22" ref="P68:P94">O68*100/$N$96</f>
        <v>73.33333333333334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4</v>
      </c>
      <c r="M69" s="13">
        <f aca="true" t="shared" si="26" ref="M69:M94">M68+K69</f>
        <v>7</v>
      </c>
      <c r="N69" s="9">
        <f t="shared" si="21"/>
        <v>0</v>
      </c>
      <c r="O69" s="15">
        <f aca="true" t="shared" si="27" ref="O69:O94">O68+N69</f>
        <v>3.666666666666667</v>
      </c>
      <c r="P69" s="9">
        <f t="shared" si="22"/>
        <v>73.33333333333334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4</v>
      </c>
      <c r="M70" s="13">
        <f t="shared" si="26"/>
        <v>7</v>
      </c>
      <c r="N70" s="9">
        <f t="shared" si="21"/>
        <v>0</v>
      </c>
      <c r="O70" s="15">
        <f t="shared" si="27"/>
        <v>3.666666666666667</v>
      </c>
      <c r="P70" s="9">
        <f t="shared" si="22"/>
        <v>73.33333333333334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4</v>
      </c>
      <c r="M71" s="13">
        <f t="shared" si="26"/>
        <v>7</v>
      </c>
      <c r="N71" s="9">
        <f t="shared" si="21"/>
        <v>0</v>
      </c>
      <c r="O71" s="15">
        <f t="shared" si="27"/>
        <v>3.666666666666667</v>
      </c>
      <c r="P71" s="9">
        <f t="shared" si="22"/>
        <v>73.33333333333334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4</v>
      </c>
      <c r="M72" s="13">
        <f t="shared" si="26"/>
        <v>7</v>
      </c>
      <c r="N72" s="9">
        <f t="shared" si="21"/>
        <v>0</v>
      </c>
      <c r="O72" s="15">
        <f t="shared" si="27"/>
        <v>3.666666666666667</v>
      </c>
      <c r="P72" s="9">
        <f t="shared" si="22"/>
        <v>73.33333333333334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4</v>
      </c>
      <c r="M73" s="13">
        <f t="shared" si="26"/>
        <v>7</v>
      </c>
      <c r="N73" s="9">
        <f t="shared" si="21"/>
        <v>0</v>
      </c>
      <c r="O73" s="15">
        <f t="shared" si="27"/>
        <v>3.666666666666667</v>
      </c>
      <c r="P73" s="9">
        <f t="shared" si="22"/>
        <v>73.33333333333334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4</v>
      </c>
      <c r="M74" s="13">
        <f t="shared" si="26"/>
        <v>7</v>
      </c>
      <c r="N74" s="9">
        <f t="shared" si="21"/>
        <v>0</v>
      </c>
      <c r="O74" s="15">
        <f t="shared" si="27"/>
        <v>3.666666666666667</v>
      </c>
      <c r="P74" s="9">
        <f t="shared" si="22"/>
        <v>73.33333333333334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>
        <v>1</v>
      </c>
      <c r="H75" s="3"/>
      <c r="I75" s="1"/>
      <c r="J75" s="13">
        <f t="shared" si="19"/>
        <v>0</v>
      </c>
      <c r="K75" s="13">
        <f t="shared" si="20"/>
        <v>1</v>
      </c>
      <c r="L75" s="13">
        <f t="shared" si="25"/>
        <v>4</v>
      </c>
      <c r="M75" s="13">
        <f t="shared" si="26"/>
        <v>8</v>
      </c>
      <c r="N75" s="9">
        <f t="shared" si="21"/>
        <v>0.3333333333333333</v>
      </c>
      <c r="O75" s="15">
        <f t="shared" si="27"/>
        <v>4</v>
      </c>
      <c r="P75" s="9">
        <f t="shared" si="22"/>
        <v>80</v>
      </c>
      <c r="Q75" s="13">
        <f t="shared" si="23"/>
        <v>1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4</v>
      </c>
      <c r="M76" s="13">
        <f t="shared" si="26"/>
        <v>8</v>
      </c>
      <c r="N76" s="9">
        <f t="shared" si="21"/>
        <v>0</v>
      </c>
      <c r="O76" s="15">
        <f t="shared" si="27"/>
        <v>4</v>
      </c>
      <c r="P76" s="9">
        <f t="shared" si="22"/>
        <v>80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4</v>
      </c>
      <c r="M77" s="13">
        <f t="shared" si="26"/>
        <v>8</v>
      </c>
      <c r="N77" s="9">
        <f t="shared" si="21"/>
        <v>0</v>
      </c>
      <c r="O77" s="15">
        <f t="shared" si="27"/>
        <v>4</v>
      </c>
      <c r="P77" s="9">
        <f t="shared" si="22"/>
        <v>80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4</v>
      </c>
      <c r="M78" s="13">
        <f t="shared" si="26"/>
        <v>8</v>
      </c>
      <c r="N78" s="9">
        <f t="shared" si="21"/>
        <v>0</v>
      </c>
      <c r="O78" s="15">
        <f t="shared" si="27"/>
        <v>4</v>
      </c>
      <c r="P78" s="9">
        <f t="shared" si="22"/>
        <v>80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4</v>
      </c>
      <c r="M79" s="13">
        <f t="shared" si="26"/>
        <v>8</v>
      </c>
      <c r="N79" s="9">
        <f t="shared" si="21"/>
        <v>0</v>
      </c>
      <c r="O79" s="15">
        <f t="shared" si="27"/>
        <v>4</v>
      </c>
      <c r="P79" s="9">
        <f t="shared" si="22"/>
        <v>80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>
        <v>1</v>
      </c>
      <c r="G80" s="3"/>
      <c r="H80" s="1"/>
      <c r="I80" s="1"/>
      <c r="J80" s="13">
        <f t="shared" si="19"/>
        <v>0</v>
      </c>
      <c r="K80" s="13">
        <f t="shared" si="20"/>
        <v>1</v>
      </c>
      <c r="L80" s="13">
        <f t="shared" si="25"/>
        <v>4</v>
      </c>
      <c r="M80" s="13">
        <f t="shared" si="26"/>
        <v>9</v>
      </c>
      <c r="N80" s="9">
        <f t="shared" si="21"/>
        <v>0.3333333333333333</v>
      </c>
      <c r="O80" s="15">
        <f t="shared" si="27"/>
        <v>4.333333333333333</v>
      </c>
      <c r="P80" s="9">
        <f t="shared" si="22"/>
        <v>86.66666666666666</v>
      </c>
      <c r="Q80" s="13">
        <f t="shared" si="23"/>
        <v>1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4</v>
      </c>
      <c r="M81" s="13">
        <f t="shared" si="26"/>
        <v>9</v>
      </c>
      <c r="N81" s="9">
        <f t="shared" si="21"/>
        <v>0</v>
      </c>
      <c r="O81" s="15">
        <f t="shared" si="27"/>
        <v>4.333333333333333</v>
      </c>
      <c r="P81" s="9">
        <f t="shared" si="22"/>
        <v>86.66666666666666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>
        <v>1</v>
      </c>
      <c r="D82" s="1"/>
      <c r="E82" s="1"/>
      <c r="F82" s="1">
        <v>1</v>
      </c>
      <c r="G82" s="1"/>
      <c r="H82" s="1"/>
      <c r="I82" s="1"/>
      <c r="J82" s="13">
        <f t="shared" si="19"/>
        <v>1</v>
      </c>
      <c r="K82" s="13">
        <f t="shared" si="20"/>
        <v>1</v>
      </c>
      <c r="L82" s="13">
        <f t="shared" si="25"/>
        <v>5</v>
      </c>
      <c r="M82" s="13">
        <f t="shared" si="26"/>
        <v>10</v>
      </c>
      <c r="N82" s="9">
        <f t="shared" si="21"/>
        <v>0.6666666666666666</v>
      </c>
      <c r="O82" s="15">
        <f t="shared" si="27"/>
        <v>5</v>
      </c>
      <c r="P82" s="9">
        <f t="shared" si="22"/>
        <v>100</v>
      </c>
      <c r="Q82" s="13">
        <f t="shared" si="23"/>
        <v>2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5</v>
      </c>
      <c r="M83" s="13">
        <f t="shared" si="26"/>
        <v>10</v>
      </c>
      <c r="N83" s="9">
        <f t="shared" si="21"/>
        <v>0</v>
      </c>
      <c r="O83" s="15">
        <f t="shared" si="27"/>
        <v>5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5</v>
      </c>
      <c r="M84" s="13">
        <f t="shared" si="26"/>
        <v>10</v>
      </c>
      <c r="N84" s="9">
        <f t="shared" si="21"/>
        <v>0</v>
      </c>
      <c r="O84" s="15">
        <f t="shared" si="27"/>
        <v>5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5</v>
      </c>
      <c r="M85" s="13">
        <f t="shared" si="26"/>
        <v>10</v>
      </c>
      <c r="N85" s="9">
        <f t="shared" si="21"/>
        <v>0</v>
      </c>
      <c r="O85" s="15">
        <f t="shared" si="27"/>
        <v>5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5</v>
      </c>
      <c r="M86" s="13">
        <f t="shared" si="26"/>
        <v>10</v>
      </c>
      <c r="N86" s="9">
        <f t="shared" si="21"/>
        <v>0</v>
      </c>
      <c r="O86" s="15">
        <f t="shared" si="27"/>
        <v>5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5</v>
      </c>
      <c r="M87" s="13">
        <f t="shared" si="26"/>
        <v>10</v>
      </c>
      <c r="N87" s="9">
        <f t="shared" si="21"/>
        <v>0</v>
      </c>
      <c r="O87" s="15">
        <f t="shared" si="27"/>
        <v>5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5</v>
      </c>
      <c r="M88" s="13">
        <f t="shared" si="26"/>
        <v>10</v>
      </c>
      <c r="N88" s="9">
        <f t="shared" si="21"/>
        <v>0</v>
      </c>
      <c r="O88" s="15">
        <f t="shared" si="27"/>
        <v>5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5</v>
      </c>
      <c r="M89" s="13">
        <f t="shared" si="26"/>
        <v>10</v>
      </c>
      <c r="N89" s="9">
        <f t="shared" si="21"/>
        <v>0</v>
      </c>
      <c r="O89" s="15">
        <f t="shared" si="27"/>
        <v>5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5</v>
      </c>
      <c r="M90" s="13">
        <f t="shared" si="26"/>
        <v>10</v>
      </c>
      <c r="N90" s="9">
        <f t="shared" si="21"/>
        <v>0</v>
      </c>
      <c r="O90" s="15">
        <f t="shared" si="27"/>
        <v>5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5</v>
      </c>
      <c r="M91" s="13">
        <f t="shared" si="26"/>
        <v>10</v>
      </c>
      <c r="N91" s="9">
        <f t="shared" si="21"/>
        <v>0</v>
      </c>
      <c r="O91" s="15">
        <f t="shared" si="27"/>
        <v>5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5</v>
      </c>
      <c r="M92" s="13">
        <f t="shared" si="26"/>
        <v>10</v>
      </c>
      <c r="N92" s="9">
        <f t="shared" si="21"/>
        <v>0</v>
      </c>
      <c r="O92" s="15">
        <f t="shared" si="27"/>
        <v>5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5</v>
      </c>
      <c r="M93" s="13">
        <f t="shared" si="26"/>
        <v>10</v>
      </c>
      <c r="N93" s="9">
        <f t="shared" si="21"/>
        <v>0</v>
      </c>
      <c r="O93" s="15">
        <f t="shared" si="27"/>
        <v>5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5</v>
      </c>
      <c r="M94" s="13">
        <f t="shared" si="26"/>
        <v>10</v>
      </c>
      <c r="N94" s="9">
        <f t="shared" si="21"/>
        <v>0</v>
      </c>
      <c r="O94" s="15">
        <f t="shared" si="27"/>
        <v>5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4</v>
      </c>
      <c r="C96" s="13">
        <f t="shared" si="28"/>
        <v>5</v>
      </c>
      <c r="D96" s="13">
        <f t="shared" si="28"/>
        <v>1</v>
      </c>
      <c r="E96" s="13">
        <f t="shared" si="28"/>
        <v>3</v>
      </c>
      <c r="F96" s="13">
        <f t="shared" si="28"/>
        <v>13</v>
      </c>
      <c r="G96" s="13">
        <f t="shared" si="28"/>
        <v>3</v>
      </c>
      <c r="H96" s="13">
        <f t="shared" si="28"/>
        <v>4</v>
      </c>
      <c r="I96" s="13">
        <f t="shared" si="28"/>
        <v>2</v>
      </c>
      <c r="J96" s="13">
        <f t="shared" si="28"/>
        <v>5</v>
      </c>
      <c r="K96" s="13">
        <f t="shared" si="28"/>
        <v>10</v>
      </c>
      <c r="L96" s="13"/>
      <c r="M96" s="13"/>
      <c r="N96" s="13">
        <f>SUM(N4:N94)</f>
        <v>5</v>
      </c>
      <c r="O96" s="13"/>
      <c r="P96" s="13"/>
      <c r="Q96" s="13">
        <f>SUM(Q4:Q94)</f>
        <v>25</v>
      </c>
      <c r="R96" s="13">
        <f>SUM(R4:R94)</f>
        <v>10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B2" sqref="B2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47</v>
      </c>
      <c r="H1" s="6"/>
      <c r="T1" s="5" t="s">
        <v>0</v>
      </c>
      <c r="U1" s="7" t="str">
        <f>B1</f>
        <v>Zebra Swallowtail</v>
      </c>
      <c r="V1" s="8"/>
      <c r="W1" s="6"/>
      <c r="X1" s="8"/>
      <c r="Y1" s="6" t="str">
        <f>G1</f>
        <v>Spring 19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0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0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 t="e">
        <f aca="true" t="shared" si="2" ref="N4:N35">(+J4+K4)*($J$96/($J$96+$K$96))</f>
        <v>#DIV/0!</v>
      </c>
      <c r="O4" s="15" t="e">
        <f>N4</f>
        <v>#DIV/0!</v>
      </c>
      <c r="P4" s="9" t="e">
        <f aca="true" t="shared" si="3" ref="P4:P35">O4*100/$N$96</f>
        <v>#DIV/0!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 t="e">
        <f>SUM(N4:N10)</f>
        <v>#DIV/0!</v>
      </c>
      <c r="AA4" s="9" t="e">
        <f aca="true" t="shared" si="6" ref="AA4:AA16">Z4*100/$Z$17</f>
        <v>#DIV/0!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M24">L4+J5</f>
        <v>0</v>
      </c>
      <c r="M5" s="13">
        <f t="shared" si="7"/>
        <v>0</v>
      </c>
      <c r="N5" s="9" t="e">
        <f t="shared" si="2"/>
        <v>#DIV/0!</v>
      </c>
      <c r="O5" s="15" t="e">
        <f aca="true" t="shared" si="8" ref="O5:O36">O4+N5</f>
        <v>#DIV/0!</v>
      </c>
      <c r="P5" s="9" t="e">
        <f t="shared" si="3"/>
        <v>#DIV/0!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 t="e">
        <f>SUM(N11:N17)</f>
        <v>#DIV/0!</v>
      </c>
      <c r="AA5" s="9" t="e">
        <f t="shared" si="6"/>
        <v>#DIV/0!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7"/>
        <v>0</v>
      </c>
      <c r="N6" s="9" t="e">
        <f t="shared" si="2"/>
        <v>#DIV/0!</v>
      </c>
      <c r="O6" s="15" t="e">
        <f t="shared" si="8"/>
        <v>#DIV/0!</v>
      </c>
      <c r="P6" s="9" t="e">
        <f t="shared" si="3"/>
        <v>#DIV/0!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0</v>
      </c>
      <c r="W6" s="8"/>
      <c r="X6" s="18" t="s">
        <v>32</v>
      </c>
      <c r="Z6" s="15" t="e">
        <f>SUM(N18:N24)</f>
        <v>#DIV/0!</v>
      </c>
      <c r="AA6" s="9" t="e">
        <f t="shared" si="6"/>
        <v>#DIV/0!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7"/>
        <v>0</v>
      </c>
      <c r="N7" s="9" t="e">
        <f t="shared" si="2"/>
        <v>#DIV/0!</v>
      </c>
      <c r="O7" s="15" t="e">
        <f t="shared" si="8"/>
        <v>#DIV/0!</v>
      </c>
      <c r="P7" s="9" t="e">
        <f t="shared" si="3"/>
        <v>#DIV/0!</v>
      </c>
      <c r="Q7" s="13">
        <f t="shared" si="4"/>
        <v>0</v>
      </c>
      <c r="R7" s="13">
        <f t="shared" si="5"/>
        <v>0</v>
      </c>
      <c r="T7" s="12" t="s">
        <v>33</v>
      </c>
      <c r="V7" s="9" t="e">
        <f>V6*100/(V5+V6)</f>
        <v>#DIV/0!</v>
      </c>
      <c r="W7" s="8"/>
      <c r="Y7" s="18" t="s">
        <v>34</v>
      </c>
      <c r="Z7" s="15" t="e">
        <f>SUM(N25:N31)</f>
        <v>#DIV/0!</v>
      </c>
      <c r="AA7" s="9" t="e">
        <f t="shared" si="6"/>
        <v>#DIV/0!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7"/>
        <v>0</v>
      </c>
      <c r="N8" s="9" t="e">
        <f t="shared" si="2"/>
        <v>#DIV/0!</v>
      </c>
      <c r="O8" s="15" t="e">
        <f t="shared" si="8"/>
        <v>#DIV/0!</v>
      </c>
      <c r="P8" s="9" t="e">
        <f t="shared" si="3"/>
        <v>#DIV/0!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 t="e">
        <f>SUM(N32:N38)</f>
        <v>#DIV/0!</v>
      </c>
      <c r="AA8" s="9" t="e">
        <f t="shared" si="6"/>
        <v>#DIV/0!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7"/>
        <v>0</v>
      </c>
      <c r="N9" s="9" t="e">
        <f t="shared" si="2"/>
        <v>#DIV/0!</v>
      </c>
      <c r="O9" s="15" t="e">
        <f t="shared" si="8"/>
        <v>#DIV/0!</v>
      </c>
      <c r="P9" s="9" t="e">
        <f t="shared" si="3"/>
        <v>#DIV/0!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 t="e">
        <f>SUM(N39:N45)</f>
        <v>#DIV/0!</v>
      </c>
      <c r="AA9" s="9" t="e">
        <f t="shared" si="6"/>
        <v>#DIV/0!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7"/>
        <v>0</v>
      </c>
      <c r="N10" s="9" t="e">
        <f t="shared" si="2"/>
        <v>#DIV/0!</v>
      </c>
      <c r="O10" s="15" t="e">
        <f t="shared" si="8"/>
        <v>#DIV/0!</v>
      </c>
      <c r="P10" s="9" t="e">
        <f t="shared" si="3"/>
        <v>#DIV/0!</v>
      </c>
      <c r="Q10" s="13">
        <f t="shared" si="4"/>
        <v>0</v>
      </c>
      <c r="R10" s="13">
        <f t="shared" si="5"/>
        <v>0</v>
      </c>
      <c r="U10" s="12" t="s">
        <v>2</v>
      </c>
      <c r="V10" s="9" t="e">
        <f>100*(+C96/(B96+C96))</f>
        <v>#DIV/0!</v>
      </c>
      <c r="W10" s="8"/>
      <c r="X10" s="20" t="s">
        <v>38</v>
      </c>
      <c r="Z10" s="15" t="e">
        <f>SUM(N46:N52)</f>
        <v>#DIV/0!</v>
      </c>
      <c r="AA10" s="9" t="e">
        <f t="shared" si="6"/>
        <v>#DIV/0!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7"/>
        <v>0</v>
      </c>
      <c r="N11" s="9" t="e">
        <f t="shared" si="2"/>
        <v>#DIV/0!</v>
      </c>
      <c r="O11" s="15" t="e">
        <f t="shared" si="8"/>
        <v>#DIV/0!</v>
      </c>
      <c r="P11" s="9" t="e">
        <f t="shared" si="3"/>
        <v>#DIV/0!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 t="e">
        <f>SUM(N53:N59)</f>
        <v>#DIV/0!</v>
      </c>
      <c r="AA11" s="9" t="e">
        <f t="shared" si="6"/>
        <v>#DIV/0!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7"/>
        <v>0</v>
      </c>
      <c r="N12" s="9" t="e">
        <f t="shared" si="2"/>
        <v>#DIV/0!</v>
      </c>
      <c r="O12" s="15" t="e">
        <f t="shared" si="8"/>
        <v>#DIV/0!</v>
      </c>
      <c r="P12" s="9" t="e">
        <f t="shared" si="3"/>
        <v>#DIV/0!</v>
      </c>
      <c r="Q12" s="13">
        <f t="shared" si="4"/>
        <v>0</v>
      </c>
      <c r="R12" s="13">
        <f t="shared" si="5"/>
        <v>0</v>
      </c>
      <c r="U12" s="12" t="s">
        <v>40</v>
      </c>
      <c r="V12" s="9" t="e">
        <f>100*((G96+C96)/(B96+C96+F96+G96))</f>
        <v>#DIV/0!</v>
      </c>
      <c r="W12" s="8"/>
      <c r="X12" s="20" t="s">
        <v>41</v>
      </c>
      <c r="Z12" s="15" t="e">
        <f>SUM(N60:N66)</f>
        <v>#DIV/0!</v>
      </c>
      <c r="AA12" s="9" t="e">
        <f t="shared" si="6"/>
        <v>#DIV/0!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7"/>
        <v>0</v>
      </c>
      <c r="N13" s="9" t="e">
        <f t="shared" si="2"/>
        <v>#DIV/0!</v>
      </c>
      <c r="O13" s="15" t="e">
        <f t="shared" si="8"/>
        <v>#DIV/0!</v>
      </c>
      <c r="P13" s="9" t="e">
        <f t="shared" si="3"/>
        <v>#DIV/0!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 t="e">
        <f>SUM(N67:N73)</f>
        <v>#DIV/0!</v>
      </c>
      <c r="AA13" s="9" t="e">
        <f t="shared" si="6"/>
        <v>#DIV/0!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7"/>
        <v>0</v>
      </c>
      <c r="N14" s="9" t="e">
        <f t="shared" si="2"/>
        <v>#DIV/0!</v>
      </c>
      <c r="O14" s="15" t="e">
        <f t="shared" si="8"/>
        <v>#DIV/0!</v>
      </c>
      <c r="P14" s="9" t="e">
        <f t="shared" si="3"/>
        <v>#DIV/0!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 t="e">
        <f>SUM(N74:N80)</f>
        <v>#DIV/0!</v>
      </c>
      <c r="AA14" s="9" t="e">
        <f t="shared" si="6"/>
        <v>#DIV/0!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7"/>
        <v>0</v>
      </c>
      <c r="N15" s="9" t="e">
        <f t="shared" si="2"/>
        <v>#DIV/0!</v>
      </c>
      <c r="O15" s="15" t="e">
        <f t="shared" si="8"/>
        <v>#DIV/0!</v>
      </c>
      <c r="P15" s="9" t="e">
        <f t="shared" si="3"/>
        <v>#DIV/0!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 t="e">
        <f>SUM(N81:N87)</f>
        <v>#DIV/0!</v>
      </c>
      <c r="AA15" s="9" t="e">
        <f t="shared" si="6"/>
        <v>#DIV/0!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7"/>
        <v>0</v>
      </c>
      <c r="N16" s="9" t="e">
        <f t="shared" si="2"/>
        <v>#DIV/0!</v>
      </c>
      <c r="O16" s="15" t="e">
        <f t="shared" si="8"/>
        <v>#DIV/0!</v>
      </c>
      <c r="P16" s="9" t="e">
        <f t="shared" si="3"/>
        <v>#DIV/0!</v>
      </c>
      <c r="Q16" s="13">
        <f t="shared" si="4"/>
        <v>0</v>
      </c>
      <c r="R16" s="13">
        <f t="shared" si="5"/>
        <v>0</v>
      </c>
      <c r="X16" s="20" t="s">
        <v>45</v>
      </c>
      <c r="Z16" s="15" t="e">
        <f>SUM(N88:N94)</f>
        <v>#DIV/0!</v>
      </c>
      <c r="AA16" s="9" t="e">
        <f t="shared" si="6"/>
        <v>#DIV/0!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7"/>
        <v>0</v>
      </c>
      <c r="N17" s="9" t="e">
        <f t="shared" si="2"/>
        <v>#DIV/0!</v>
      </c>
      <c r="O17" s="15" t="e">
        <f t="shared" si="8"/>
        <v>#DIV/0!</v>
      </c>
      <c r="P17" s="9" t="e">
        <f t="shared" si="3"/>
        <v>#DIV/0!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 t="e">
        <f>SUM(Z4:Z16)</f>
        <v>#DIV/0!</v>
      </c>
      <c r="AA17" s="13" t="e">
        <f>SUM(AA4:AA16)</f>
        <v>#DIV/0!</v>
      </c>
      <c r="AB17" s="13">
        <f>SUM(AB4:AB16)</f>
        <v>0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7"/>
        <v>0</v>
      </c>
      <c r="N18" s="9" t="e">
        <f t="shared" si="2"/>
        <v>#DIV/0!</v>
      </c>
      <c r="O18" s="15" t="e">
        <f t="shared" si="8"/>
        <v>#DIV/0!</v>
      </c>
      <c r="P18" s="9" t="e">
        <f t="shared" si="3"/>
        <v>#DIV/0!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7"/>
        <v>0</v>
      </c>
      <c r="N19" s="9" t="e">
        <f t="shared" si="2"/>
        <v>#DIV/0!</v>
      </c>
      <c r="O19" s="15" t="e">
        <f t="shared" si="8"/>
        <v>#DIV/0!</v>
      </c>
      <c r="P19" s="9" t="e">
        <f t="shared" si="3"/>
        <v>#DIV/0!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7"/>
        <v>0</v>
      </c>
      <c r="N20" s="9" t="e">
        <f t="shared" si="2"/>
        <v>#DIV/0!</v>
      </c>
      <c r="O20" s="15" t="e">
        <f t="shared" si="8"/>
        <v>#DIV/0!</v>
      </c>
      <c r="P20" s="9" t="e">
        <f t="shared" si="3"/>
        <v>#DIV/0!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7"/>
        <v>0</v>
      </c>
      <c r="N21" s="9" t="e">
        <f t="shared" si="2"/>
        <v>#DIV/0!</v>
      </c>
      <c r="O21" s="15" t="e">
        <f t="shared" si="8"/>
        <v>#DIV/0!</v>
      </c>
      <c r="P21" s="9" t="e">
        <f t="shared" si="3"/>
        <v>#DIV/0!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7"/>
        <v>0</v>
      </c>
      <c r="N22" s="9" t="e">
        <f t="shared" si="2"/>
        <v>#DIV/0!</v>
      </c>
      <c r="O22" s="15" t="e">
        <f t="shared" si="8"/>
        <v>#DIV/0!</v>
      </c>
      <c r="P22" s="9" t="e">
        <f t="shared" si="3"/>
        <v>#DIV/0!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7"/>
        <v>0</v>
      </c>
      <c r="N23" s="9" t="e">
        <f t="shared" si="2"/>
        <v>#DIV/0!</v>
      </c>
      <c r="O23" s="15" t="e">
        <f t="shared" si="8"/>
        <v>#DIV/0!</v>
      </c>
      <c r="P23" s="9" t="e">
        <f t="shared" si="3"/>
        <v>#DIV/0!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7"/>
        <v>0</v>
      </c>
      <c r="N24" s="9" t="e">
        <f t="shared" si="2"/>
        <v>#DIV/0!</v>
      </c>
      <c r="O24" s="15" t="e">
        <f t="shared" si="8"/>
        <v>#DIV/0!</v>
      </c>
      <c r="P24" s="9" t="e">
        <f t="shared" si="3"/>
        <v>#DIV/0!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aca="true" t="shared" si="9" ref="L25:M44">L24+J25</f>
        <v>0</v>
      </c>
      <c r="M25" s="13">
        <f t="shared" si="9"/>
        <v>0</v>
      </c>
      <c r="N25" s="9" t="e">
        <f t="shared" si="2"/>
        <v>#DIV/0!</v>
      </c>
      <c r="O25" s="15" t="e">
        <f t="shared" si="8"/>
        <v>#DIV/0!</v>
      </c>
      <c r="P25" s="9" t="e">
        <f t="shared" si="3"/>
        <v>#DIV/0!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9"/>
        <v>0</v>
      </c>
      <c r="M26" s="13">
        <f t="shared" si="9"/>
        <v>0</v>
      </c>
      <c r="N26" s="9" t="e">
        <f t="shared" si="2"/>
        <v>#DIV/0!</v>
      </c>
      <c r="O26" s="15" t="e">
        <f t="shared" si="8"/>
        <v>#DIV/0!</v>
      </c>
      <c r="P26" s="9" t="e">
        <f t="shared" si="3"/>
        <v>#DIV/0!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9"/>
        <v>0</v>
      </c>
      <c r="M27" s="13">
        <f t="shared" si="9"/>
        <v>0</v>
      </c>
      <c r="N27" s="9" t="e">
        <f t="shared" si="2"/>
        <v>#DIV/0!</v>
      </c>
      <c r="O27" s="15" t="e">
        <f t="shared" si="8"/>
        <v>#DIV/0!</v>
      </c>
      <c r="P27" s="9" t="e">
        <f t="shared" si="3"/>
        <v>#DIV/0!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9"/>
        <v>0</v>
      </c>
      <c r="M28" s="13">
        <f t="shared" si="9"/>
        <v>0</v>
      </c>
      <c r="N28" s="9" t="e">
        <f t="shared" si="2"/>
        <v>#DIV/0!</v>
      </c>
      <c r="O28" s="15" t="e">
        <f t="shared" si="8"/>
        <v>#DIV/0!</v>
      </c>
      <c r="P28" s="9" t="e">
        <f t="shared" si="3"/>
        <v>#DIV/0!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9"/>
        <v>0</v>
      </c>
      <c r="M29" s="13">
        <f t="shared" si="9"/>
        <v>0</v>
      </c>
      <c r="N29" s="9" t="e">
        <f t="shared" si="2"/>
        <v>#DIV/0!</v>
      </c>
      <c r="O29" s="15" t="e">
        <f t="shared" si="8"/>
        <v>#DIV/0!</v>
      </c>
      <c r="P29" s="9" t="e">
        <f t="shared" si="3"/>
        <v>#DIV/0!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9"/>
        <v>0</v>
      </c>
      <c r="M30" s="13">
        <f t="shared" si="9"/>
        <v>0</v>
      </c>
      <c r="N30" s="9" t="e">
        <f t="shared" si="2"/>
        <v>#DIV/0!</v>
      </c>
      <c r="O30" s="15" t="e">
        <f t="shared" si="8"/>
        <v>#DIV/0!</v>
      </c>
      <c r="P30" s="9" t="e">
        <f t="shared" si="3"/>
        <v>#DIV/0!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9"/>
        <v>0</v>
      </c>
      <c r="M31" s="13">
        <f t="shared" si="9"/>
        <v>0</v>
      </c>
      <c r="N31" s="9" t="e">
        <f t="shared" si="2"/>
        <v>#DIV/0!</v>
      </c>
      <c r="O31" s="15" t="e">
        <f t="shared" si="8"/>
        <v>#DIV/0!</v>
      </c>
      <c r="P31" s="9" t="e">
        <f t="shared" si="3"/>
        <v>#DIV/0!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9"/>
        <v>0</v>
      </c>
      <c r="M32" s="13">
        <f t="shared" si="9"/>
        <v>0</v>
      </c>
      <c r="N32" s="9" t="e">
        <f t="shared" si="2"/>
        <v>#DIV/0!</v>
      </c>
      <c r="O32" s="15" t="e">
        <f t="shared" si="8"/>
        <v>#DIV/0!</v>
      </c>
      <c r="P32" s="9" t="e">
        <f t="shared" si="3"/>
        <v>#DIV/0!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9"/>
        <v>0</v>
      </c>
      <c r="M33" s="13">
        <f t="shared" si="9"/>
        <v>0</v>
      </c>
      <c r="N33" s="9" t="e">
        <f t="shared" si="2"/>
        <v>#DIV/0!</v>
      </c>
      <c r="O33" s="15" t="e">
        <f t="shared" si="8"/>
        <v>#DIV/0!</v>
      </c>
      <c r="P33" s="9" t="e">
        <f t="shared" si="3"/>
        <v>#DIV/0!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9"/>
        <v>0</v>
      </c>
      <c r="M34" s="13">
        <f t="shared" si="9"/>
        <v>0</v>
      </c>
      <c r="N34" s="9" t="e">
        <f t="shared" si="2"/>
        <v>#DIV/0!</v>
      </c>
      <c r="O34" s="15" t="e">
        <f t="shared" si="8"/>
        <v>#DIV/0!</v>
      </c>
      <c r="P34" s="9" t="e">
        <f t="shared" si="3"/>
        <v>#DIV/0!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9"/>
        <v>0</v>
      </c>
      <c r="M35" s="13">
        <f t="shared" si="9"/>
        <v>0</v>
      </c>
      <c r="N35" s="9" t="e">
        <f t="shared" si="2"/>
        <v>#DIV/0!</v>
      </c>
      <c r="O35" s="15" t="e">
        <f t="shared" si="8"/>
        <v>#DIV/0!</v>
      </c>
      <c r="P35" s="9" t="e">
        <f t="shared" si="3"/>
        <v>#DIV/0!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9"/>
        <v>0</v>
      </c>
      <c r="M36" s="13">
        <f t="shared" si="9"/>
        <v>0</v>
      </c>
      <c r="N36" s="9" t="e">
        <f aca="true" t="shared" si="12" ref="N36:N67">(+J36+K36)*($J$96/($J$96+$K$96))</f>
        <v>#DIV/0!</v>
      </c>
      <c r="O36" s="15" t="e">
        <f t="shared" si="8"/>
        <v>#DIV/0!</v>
      </c>
      <c r="P36" s="9" t="e">
        <f aca="true" t="shared" si="13" ref="P36:P67">O36*100/$N$96</f>
        <v>#DIV/0!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t="shared" si="9"/>
        <v>0</v>
      </c>
      <c r="M37" s="13">
        <f t="shared" si="9"/>
        <v>0</v>
      </c>
      <c r="N37" s="9" t="e">
        <f t="shared" si="12"/>
        <v>#DIV/0!</v>
      </c>
      <c r="O37" s="15" t="e">
        <f aca="true" t="shared" si="16" ref="O37:O68">O36+N37</f>
        <v>#DIV/0!</v>
      </c>
      <c r="P37" s="9" t="e">
        <f t="shared" si="13"/>
        <v>#DIV/0!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9"/>
        <v>0</v>
      </c>
      <c r="M38" s="13">
        <f t="shared" si="9"/>
        <v>0</v>
      </c>
      <c r="N38" s="9" t="e">
        <f t="shared" si="12"/>
        <v>#DIV/0!</v>
      </c>
      <c r="O38" s="15" t="e">
        <f t="shared" si="16"/>
        <v>#DIV/0!</v>
      </c>
      <c r="P38" s="9" t="e">
        <f t="shared" si="13"/>
        <v>#DIV/0!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9"/>
        <v>0</v>
      </c>
      <c r="M39" s="13">
        <f t="shared" si="9"/>
        <v>0</v>
      </c>
      <c r="N39" s="9" t="e">
        <f t="shared" si="12"/>
        <v>#DIV/0!</v>
      </c>
      <c r="O39" s="15" t="e">
        <f t="shared" si="16"/>
        <v>#DIV/0!</v>
      </c>
      <c r="P39" s="9" t="e">
        <f t="shared" si="13"/>
        <v>#DIV/0!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9"/>
        <v>0</v>
      </c>
      <c r="M40" s="13">
        <f t="shared" si="9"/>
        <v>0</v>
      </c>
      <c r="N40" s="9" t="e">
        <f t="shared" si="12"/>
        <v>#DIV/0!</v>
      </c>
      <c r="O40" s="15" t="e">
        <f t="shared" si="16"/>
        <v>#DIV/0!</v>
      </c>
      <c r="P40" s="9" t="e">
        <f t="shared" si="13"/>
        <v>#DIV/0!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9"/>
        <v>0</v>
      </c>
      <c r="M41" s="13">
        <f t="shared" si="9"/>
        <v>0</v>
      </c>
      <c r="N41" s="9" t="e">
        <f t="shared" si="12"/>
        <v>#DIV/0!</v>
      </c>
      <c r="O41" s="15" t="e">
        <f t="shared" si="16"/>
        <v>#DIV/0!</v>
      </c>
      <c r="P41" s="9" t="e">
        <f t="shared" si="13"/>
        <v>#DIV/0!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9"/>
        <v>0</v>
      </c>
      <c r="M42" s="13">
        <f t="shared" si="9"/>
        <v>0</v>
      </c>
      <c r="N42" s="9" t="e">
        <f t="shared" si="12"/>
        <v>#DIV/0!</v>
      </c>
      <c r="O42" s="15" t="e">
        <f t="shared" si="16"/>
        <v>#DIV/0!</v>
      </c>
      <c r="P42" s="9" t="e">
        <f t="shared" si="13"/>
        <v>#DIV/0!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9"/>
        <v>0</v>
      </c>
      <c r="M43" s="13">
        <f t="shared" si="9"/>
        <v>0</v>
      </c>
      <c r="N43" s="9" t="e">
        <f t="shared" si="12"/>
        <v>#DIV/0!</v>
      </c>
      <c r="O43" s="15" t="e">
        <f t="shared" si="16"/>
        <v>#DIV/0!</v>
      </c>
      <c r="P43" s="9" t="e">
        <f t="shared" si="13"/>
        <v>#DIV/0!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9"/>
        <v>0</v>
      </c>
      <c r="M44" s="13">
        <f t="shared" si="9"/>
        <v>0</v>
      </c>
      <c r="N44" s="9" t="e">
        <f t="shared" si="12"/>
        <v>#DIV/0!</v>
      </c>
      <c r="O44" s="15" t="e">
        <f t="shared" si="16"/>
        <v>#DIV/0!</v>
      </c>
      <c r="P44" s="9" t="e">
        <f t="shared" si="13"/>
        <v>#DIV/0!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aca="true" t="shared" si="17" ref="L45:M64">L44+J45</f>
        <v>0</v>
      </c>
      <c r="M45" s="13">
        <f t="shared" si="17"/>
        <v>0</v>
      </c>
      <c r="N45" s="9" t="e">
        <f t="shared" si="12"/>
        <v>#DIV/0!</v>
      </c>
      <c r="O45" s="15" t="e">
        <f t="shared" si="16"/>
        <v>#DIV/0!</v>
      </c>
      <c r="P45" s="9" t="e">
        <f t="shared" si="13"/>
        <v>#DIV/0!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7"/>
        <v>0</v>
      </c>
      <c r="M46" s="13">
        <f t="shared" si="17"/>
        <v>0</v>
      </c>
      <c r="N46" s="9" t="e">
        <f t="shared" si="12"/>
        <v>#DIV/0!</v>
      </c>
      <c r="O46" s="15" t="e">
        <f t="shared" si="16"/>
        <v>#DIV/0!</v>
      </c>
      <c r="P46" s="9" t="e">
        <f t="shared" si="13"/>
        <v>#DIV/0!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7"/>
        <v>0</v>
      </c>
      <c r="M47" s="13">
        <f t="shared" si="17"/>
        <v>0</v>
      </c>
      <c r="N47" s="9" t="e">
        <f t="shared" si="12"/>
        <v>#DIV/0!</v>
      </c>
      <c r="O47" s="15" t="e">
        <f t="shared" si="16"/>
        <v>#DIV/0!</v>
      </c>
      <c r="P47" s="9" t="e">
        <f t="shared" si="13"/>
        <v>#DIV/0!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7"/>
        <v>0</v>
      </c>
      <c r="M48" s="13">
        <f t="shared" si="17"/>
        <v>0</v>
      </c>
      <c r="N48" s="9" t="e">
        <f t="shared" si="12"/>
        <v>#DIV/0!</v>
      </c>
      <c r="O48" s="15" t="e">
        <f t="shared" si="16"/>
        <v>#DIV/0!</v>
      </c>
      <c r="P48" s="9" t="e">
        <f t="shared" si="13"/>
        <v>#DIV/0!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7"/>
        <v>0</v>
      </c>
      <c r="M49" s="13">
        <f t="shared" si="17"/>
        <v>0</v>
      </c>
      <c r="N49" s="9" t="e">
        <f t="shared" si="12"/>
        <v>#DIV/0!</v>
      </c>
      <c r="O49" s="15" t="e">
        <f t="shared" si="16"/>
        <v>#DIV/0!</v>
      </c>
      <c r="P49" s="9" t="e">
        <f t="shared" si="13"/>
        <v>#DIV/0!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7"/>
        <v>0</v>
      </c>
      <c r="M50" s="13">
        <f t="shared" si="17"/>
        <v>0</v>
      </c>
      <c r="N50" s="9" t="e">
        <f t="shared" si="12"/>
        <v>#DIV/0!</v>
      </c>
      <c r="O50" s="15" t="e">
        <f t="shared" si="16"/>
        <v>#DIV/0!</v>
      </c>
      <c r="P50" s="9" t="e">
        <f t="shared" si="13"/>
        <v>#DIV/0!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7"/>
        <v>0</v>
      </c>
      <c r="M51" s="13">
        <f t="shared" si="17"/>
        <v>0</v>
      </c>
      <c r="N51" s="9" t="e">
        <f t="shared" si="12"/>
        <v>#DIV/0!</v>
      </c>
      <c r="O51" s="15" t="e">
        <f t="shared" si="16"/>
        <v>#DIV/0!</v>
      </c>
      <c r="P51" s="9" t="e">
        <f t="shared" si="13"/>
        <v>#DIV/0!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7"/>
        <v>0</v>
      </c>
      <c r="M52" s="13">
        <f t="shared" si="17"/>
        <v>0</v>
      </c>
      <c r="N52" s="9" t="e">
        <f t="shared" si="12"/>
        <v>#DIV/0!</v>
      </c>
      <c r="O52" s="15" t="e">
        <f t="shared" si="16"/>
        <v>#DIV/0!</v>
      </c>
      <c r="P52" s="9" t="e">
        <f t="shared" si="13"/>
        <v>#DIV/0!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7"/>
        <v>0</v>
      </c>
      <c r="M53" s="13">
        <f t="shared" si="17"/>
        <v>0</v>
      </c>
      <c r="N53" s="9" t="e">
        <f t="shared" si="12"/>
        <v>#DIV/0!</v>
      </c>
      <c r="O53" s="15" t="e">
        <f t="shared" si="16"/>
        <v>#DIV/0!</v>
      </c>
      <c r="P53" s="9" t="e">
        <f t="shared" si="13"/>
        <v>#DIV/0!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7"/>
        <v>0</v>
      </c>
      <c r="M54" s="13">
        <f t="shared" si="17"/>
        <v>0</v>
      </c>
      <c r="N54" s="9" t="e">
        <f t="shared" si="12"/>
        <v>#DIV/0!</v>
      </c>
      <c r="O54" s="15" t="e">
        <f t="shared" si="16"/>
        <v>#DIV/0!</v>
      </c>
      <c r="P54" s="9" t="e">
        <f t="shared" si="13"/>
        <v>#DIV/0!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7"/>
        <v>0</v>
      </c>
      <c r="M55" s="13">
        <f t="shared" si="17"/>
        <v>0</v>
      </c>
      <c r="N55" s="9" t="e">
        <f t="shared" si="12"/>
        <v>#DIV/0!</v>
      </c>
      <c r="O55" s="15" t="e">
        <f t="shared" si="16"/>
        <v>#DIV/0!</v>
      </c>
      <c r="P55" s="9" t="e">
        <f t="shared" si="13"/>
        <v>#DIV/0!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7"/>
        <v>0</v>
      </c>
      <c r="M56" s="13">
        <f t="shared" si="17"/>
        <v>0</v>
      </c>
      <c r="N56" s="9" t="e">
        <f t="shared" si="12"/>
        <v>#DIV/0!</v>
      </c>
      <c r="O56" s="15" t="e">
        <f t="shared" si="16"/>
        <v>#DIV/0!</v>
      </c>
      <c r="P56" s="9" t="e">
        <f t="shared" si="13"/>
        <v>#DIV/0!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7"/>
        <v>0</v>
      </c>
      <c r="M57" s="13">
        <f t="shared" si="17"/>
        <v>0</v>
      </c>
      <c r="N57" s="9" t="e">
        <f t="shared" si="12"/>
        <v>#DIV/0!</v>
      </c>
      <c r="O57" s="15" t="e">
        <f t="shared" si="16"/>
        <v>#DIV/0!</v>
      </c>
      <c r="P57" s="9" t="e">
        <f t="shared" si="13"/>
        <v>#DIV/0!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7"/>
        <v>0</v>
      </c>
      <c r="M58" s="13">
        <f t="shared" si="17"/>
        <v>0</v>
      </c>
      <c r="N58" s="9" t="e">
        <f t="shared" si="12"/>
        <v>#DIV/0!</v>
      </c>
      <c r="O58" s="15" t="e">
        <f t="shared" si="16"/>
        <v>#DIV/0!</v>
      </c>
      <c r="P58" s="9" t="e">
        <f t="shared" si="13"/>
        <v>#DIV/0!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7"/>
        <v>0</v>
      </c>
      <c r="M59" s="13">
        <f t="shared" si="17"/>
        <v>0</v>
      </c>
      <c r="N59" s="9" t="e">
        <f t="shared" si="12"/>
        <v>#DIV/0!</v>
      </c>
      <c r="O59" s="15" t="e">
        <f t="shared" si="16"/>
        <v>#DIV/0!</v>
      </c>
      <c r="P59" s="9" t="e">
        <f t="shared" si="13"/>
        <v>#DIV/0!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7"/>
        <v>0</v>
      </c>
      <c r="M60" s="13">
        <f t="shared" si="17"/>
        <v>0</v>
      </c>
      <c r="N60" s="9" t="e">
        <f t="shared" si="12"/>
        <v>#DIV/0!</v>
      </c>
      <c r="O60" s="15" t="e">
        <f t="shared" si="16"/>
        <v>#DIV/0!</v>
      </c>
      <c r="P60" s="9" t="e">
        <f t="shared" si="13"/>
        <v>#DIV/0!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7"/>
        <v>0</v>
      </c>
      <c r="M61" s="13">
        <f t="shared" si="17"/>
        <v>0</v>
      </c>
      <c r="N61" s="9" t="e">
        <f t="shared" si="12"/>
        <v>#DIV/0!</v>
      </c>
      <c r="O61" s="15" t="e">
        <f t="shared" si="16"/>
        <v>#DIV/0!</v>
      </c>
      <c r="P61" s="9" t="e">
        <f t="shared" si="13"/>
        <v>#DIV/0!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7"/>
        <v>0</v>
      </c>
      <c r="M62" s="13">
        <f t="shared" si="17"/>
        <v>0</v>
      </c>
      <c r="N62" s="9" t="e">
        <f t="shared" si="12"/>
        <v>#DIV/0!</v>
      </c>
      <c r="O62" s="15" t="e">
        <f t="shared" si="16"/>
        <v>#DIV/0!</v>
      </c>
      <c r="P62" s="9" t="e">
        <f t="shared" si="13"/>
        <v>#DIV/0!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7"/>
        <v>0</v>
      </c>
      <c r="M63" s="13">
        <f t="shared" si="17"/>
        <v>0</v>
      </c>
      <c r="N63" s="9" t="e">
        <f t="shared" si="12"/>
        <v>#DIV/0!</v>
      </c>
      <c r="O63" s="15" t="e">
        <f t="shared" si="16"/>
        <v>#DIV/0!</v>
      </c>
      <c r="P63" s="9" t="e">
        <f t="shared" si="13"/>
        <v>#DIV/0!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7"/>
        <v>0</v>
      </c>
      <c r="M64" s="13">
        <f t="shared" si="17"/>
        <v>0</v>
      </c>
      <c r="N64" s="9" t="e">
        <f t="shared" si="12"/>
        <v>#DIV/0!</v>
      </c>
      <c r="O64" s="15" t="e">
        <f t="shared" si="16"/>
        <v>#DIV/0!</v>
      </c>
      <c r="P64" s="9" t="e">
        <f t="shared" si="13"/>
        <v>#DIV/0!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aca="true" t="shared" si="18" ref="L65:M84">L64+J65</f>
        <v>0</v>
      </c>
      <c r="M65" s="13">
        <f t="shared" si="18"/>
        <v>0</v>
      </c>
      <c r="N65" s="9" t="e">
        <f t="shared" si="12"/>
        <v>#DIV/0!</v>
      </c>
      <c r="O65" s="15" t="e">
        <f t="shared" si="16"/>
        <v>#DIV/0!</v>
      </c>
      <c r="P65" s="9" t="e">
        <f t="shared" si="13"/>
        <v>#DIV/0!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8"/>
        <v>0</v>
      </c>
      <c r="M66" s="13">
        <f t="shared" si="18"/>
        <v>0</v>
      </c>
      <c r="N66" s="9" t="e">
        <f t="shared" si="12"/>
        <v>#DIV/0!</v>
      </c>
      <c r="O66" s="15" t="e">
        <f t="shared" si="16"/>
        <v>#DIV/0!</v>
      </c>
      <c r="P66" s="9" t="e">
        <f t="shared" si="13"/>
        <v>#DIV/0!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8"/>
        <v>0</v>
      </c>
      <c r="M67" s="13">
        <f t="shared" si="18"/>
        <v>0</v>
      </c>
      <c r="N67" s="9" t="e">
        <f t="shared" si="12"/>
        <v>#DIV/0!</v>
      </c>
      <c r="O67" s="15" t="e">
        <f t="shared" si="16"/>
        <v>#DIV/0!</v>
      </c>
      <c r="P67" s="9" t="e">
        <f t="shared" si="13"/>
        <v>#DIV/0!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8"/>
        <v>0</v>
      </c>
      <c r="M68" s="13">
        <f t="shared" si="18"/>
        <v>0</v>
      </c>
      <c r="N68" s="9" t="e">
        <f aca="true" t="shared" si="21" ref="N68:N94">(+J68+K68)*($J$96/($J$96+$K$96))</f>
        <v>#DIV/0!</v>
      </c>
      <c r="O68" s="15" t="e">
        <f t="shared" si="16"/>
        <v>#DIV/0!</v>
      </c>
      <c r="P68" s="9" t="e">
        <f aca="true" t="shared" si="22" ref="P68:P94">O68*100/$N$96</f>
        <v>#DIV/0!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t="shared" si="18"/>
        <v>0</v>
      </c>
      <c r="M69" s="13">
        <f t="shared" si="18"/>
        <v>0</v>
      </c>
      <c r="N69" s="9" t="e">
        <f t="shared" si="21"/>
        <v>#DIV/0!</v>
      </c>
      <c r="O69" s="15" t="e">
        <f aca="true" t="shared" si="25" ref="O69:O94">O68+N69</f>
        <v>#DIV/0!</v>
      </c>
      <c r="P69" s="9" t="e">
        <f t="shared" si="22"/>
        <v>#DIV/0!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18"/>
        <v>0</v>
      </c>
      <c r="M70" s="13">
        <f t="shared" si="18"/>
        <v>0</v>
      </c>
      <c r="N70" s="9" t="e">
        <f t="shared" si="21"/>
        <v>#DIV/0!</v>
      </c>
      <c r="O70" s="15" t="e">
        <f t="shared" si="25"/>
        <v>#DIV/0!</v>
      </c>
      <c r="P70" s="9" t="e">
        <f t="shared" si="22"/>
        <v>#DIV/0!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18"/>
        <v>0</v>
      </c>
      <c r="M71" s="13">
        <f t="shared" si="18"/>
        <v>0</v>
      </c>
      <c r="N71" s="9" t="e">
        <f t="shared" si="21"/>
        <v>#DIV/0!</v>
      </c>
      <c r="O71" s="15" t="e">
        <f t="shared" si="25"/>
        <v>#DIV/0!</v>
      </c>
      <c r="P71" s="9" t="e">
        <f t="shared" si="22"/>
        <v>#DIV/0!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18"/>
        <v>0</v>
      </c>
      <c r="M72" s="13">
        <f t="shared" si="18"/>
        <v>0</v>
      </c>
      <c r="N72" s="9" t="e">
        <f t="shared" si="21"/>
        <v>#DIV/0!</v>
      </c>
      <c r="O72" s="15" t="e">
        <f t="shared" si="25"/>
        <v>#DIV/0!</v>
      </c>
      <c r="P72" s="9" t="e">
        <f t="shared" si="22"/>
        <v>#DIV/0!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18"/>
        <v>0</v>
      </c>
      <c r="M73" s="13">
        <f t="shared" si="18"/>
        <v>0</v>
      </c>
      <c r="N73" s="9" t="e">
        <f t="shared" si="21"/>
        <v>#DIV/0!</v>
      </c>
      <c r="O73" s="15" t="e">
        <f t="shared" si="25"/>
        <v>#DIV/0!</v>
      </c>
      <c r="P73" s="9" t="e">
        <f t="shared" si="22"/>
        <v>#DIV/0!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18"/>
        <v>0</v>
      </c>
      <c r="M74" s="13">
        <f t="shared" si="18"/>
        <v>0</v>
      </c>
      <c r="N74" s="9" t="e">
        <f t="shared" si="21"/>
        <v>#DIV/0!</v>
      </c>
      <c r="O74" s="15" t="e">
        <f t="shared" si="25"/>
        <v>#DIV/0!</v>
      </c>
      <c r="P74" s="9" t="e">
        <f t="shared" si="22"/>
        <v>#DIV/0!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18"/>
        <v>0</v>
      </c>
      <c r="M75" s="13">
        <f t="shared" si="18"/>
        <v>0</v>
      </c>
      <c r="N75" s="9" t="e">
        <f t="shared" si="21"/>
        <v>#DIV/0!</v>
      </c>
      <c r="O75" s="15" t="e">
        <f t="shared" si="25"/>
        <v>#DIV/0!</v>
      </c>
      <c r="P75" s="9" t="e">
        <f t="shared" si="22"/>
        <v>#DIV/0!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18"/>
        <v>0</v>
      </c>
      <c r="M76" s="13">
        <f t="shared" si="18"/>
        <v>0</v>
      </c>
      <c r="N76" s="9" t="e">
        <f t="shared" si="21"/>
        <v>#DIV/0!</v>
      </c>
      <c r="O76" s="15" t="e">
        <f t="shared" si="25"/>
        <v>#DIV/0!</v>
      </c>
      <c r="P76" s="9" t="e">
        <f t="shared" si="22"/>
        <v>#DIV/0!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18"/>
        <v>0</v>
      </c>
      <c r="M77" s="13">
        <f t="shared" si="18"/>
        <v>0</v>
      </c>
      <c r="N77" s="9" t="e">
        <f t="shared" si="21"/>
        <v>#DIV/0!</v>
      </c>
      <c r="O77" s="15" t="e">
        <f t="shared" si="25"/>
        <v>#DIV/0!</v>
      </c>
      <c r="P77" s="9" t="e">
        <f t="shared" si="22"/>
        <v>#DIV/0!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18"/>
        <v>0</v>
      </c>
      <c r="M78" s="13">
        <f t="shared" si="18"/>
        <v>0</v>
      </c>
      <c r="N78" s="9" t="e">
        <f t="shared" si="21"/>
        <v>#DIV/0!</v>
      </c>
      <c r="O78" s="15" t="e">
        <f t="shared" si="25"/>
        <v>#DIV/0!</v>
      </c>
      <c r="P78" s="9" t="e">
        <f t="shared" si="22"/>
        <v>#DIV/0!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18"/>
        <v>0</v>
      </c>
      <c r="M79" s="13">
        <f t="shared" si="18"/>
        <v>0</v>
      </c>
      <c r="N79" s="9" t="e">
        <f t="shared" si="21"/>
        <v>#DIV/0!</v>
      </c>
      <c r="O79" s="15" t="e">
        <f t="shared" si="25"/>
        <v>#DIV/0!</v>
      </c>
      <c r="P79" s="9" t="e">
        <f t="shared" si="22"/>
        <v>#DIV/0!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18"/>
        <v>0</v>
      </c>
      <c r="M80" s="13">
        <f t="shared" si="18"/>
        <v>0</v>
      </c>
      <c r="N80" s="9" t="e">
        <f t="shared" si="21"/>
        <v>#DIV/0!</v>
      </c>
      <c r="O80" s="15" t="e">
        <f t="shared" si="25"/>
        <v>#DIV/0!</v>
      </c>
      <c r="P80" s="9" t="e">
        <f t="shared" si="22"/>
        <v>#DIV/0!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18"/>
        <v>0</v>
      </c>
      <c r="M81" s="13">
        <f t="shared" si="18"/>
        <v>0</v>
      </c>
      <c r="N81" s="9" t="e">
        <f t="shared" si="21"/>
        <v>#DIV/0!</v>
      </c>
      <c r="O81" s="15" t="e">
        <f t="shared" si="25"/>
        <v>#DIV/0!</v>
      </c>
      <c r="P81" s="9" t="e">
        <f t="shared" si="22"/>
        <v>#DIV/0!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18"/>
        <v>0</v>
      </c>
      <c r="M82" s="13">
        <f t="shared" si="18"/>
        <v>0</v>
      </c>
      <c r="N82" s="9" t="e">
        <f t="shared" si="21"/>
        <v>#DIV/0!</v>
      </c>
      <c r="O82" s="15" t="e">
        <f t="shared" si="25"/>
        <v>#DIV/0!</v>
      </c>
      <c r="P82" s="9" t="e">
        <f t="shared" si="22"/>
        <v>#DIV/0!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18"/>
        <v>0</v>
      </c>
      <c r="M83" s="13">
        <f t="shared" si="18"/>
        <v>0</v>
      </c>
      <c r="N83" s="9" t="e">
        <f t="shared" si="21"/>
        <v>#DIV/0!</v>
      </c>
      <c r="O83" s="15" t="e">
        <f t="shared" si="25"/>
        <v>#DIV/0!</v>
      </c>
      <c r="P83" s="9" t="e">
        <f t="shared" si="22"/>
        <v>#DIV/0!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18"/>
        <v>0</v>
      </c>
      <c r="M84" s="13">
        <f t="shared" si="18"/>
        <v>0</v>
      </c>
      <c r="N84" s="9" t="e">
        <f t="shared" si="21"/>
        <v>#DIV/0!</v>
      </c>
      <c r="O84" s="15" t="e">
        <f t="shared" si="25"/>
        <v>#DIV/0!</v>
      </c>
      <c r="P84" s="9" t="e">
        <f t="shared" si="22"/>
        <v>#DIV/0!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aca="true" t="shared" si="26" ref="L85:M94">L84+J85</f>
        <v>0</v>
      </c>
      <c r="M85" s="13">
        <f t="shared" si="26"/>
        <v>0</v>
      </c>
      <c r="N85" s="9" t="e">
        <f t="shared" si="21"/>
        <v>#DIV/0!</v>
      </c>
      <c r="O85" s="15" t="e">
        <f t="shared" si="25"/>
        <v>#DIV/0!</v>
      </c>
      <c r="P85" s="9" t="e">
        <f t="shared" si="22"/>
        <v>#DIV/0!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6"/>
        <v>0</v>
      </c>
      <c r="M86" s="13">
        <f t="shared" si="26"/>
        <v>0</v>
      </c>
      <c r="N86" s="9" t="e">
        <f t="shared" si="21"/>
        <v>#DIV/0!</v>
      </c>
      <c r="O86" s="15" t="e">
        <f t="shared" si="25"/>
        <v>#DIV/0!</v>
      </c>
      <c r="P86" s="9" t="e">
        <f t="shared" si="22"/>
        <v>#DIV/0!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6"/>
        <v>0</v>
      </c>
      <c r="M87" s="13">
        <f t="shared" si="26"/>
        <v>0</v>
      </c>
      <c r="N87" s="9" t="e">
        <f t="shared" si="21"/>
        <v>#DIV/0!</v>
      </c>
      <c r="O87" s="15" t="e">
        <f t="shared" si="25"/>
        <v>#DIV/0!</v>
      </c>
      <c r="P87" s="9" t="e">
        <f t="shared" si="22"/>
        <v>#DIV/0!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6"/>
        <v>0</v>
      </c>
      <c r="M88" s="13">
        <f t="shared" si="26"/>
        <v>0</v>
      </c>
      <c r="N88" s="9" t="e">
        <f t="shared" si="21"/>
        <v>#DIV/0!</v>
      </c>
      <c r="O88" s="15" t="e">
        <f t="shared" si="25"/>
        <v>#DIV/0!</v>
      </c>
      <c r="P88" s="9" t="e">
        <f t="shared" si="22"/>
        <v>#DIV/0!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6"/>
        <v>0</v>
      </c>
      <c r="M89" s="13">
        <f t="shared" si="26"/>
        <v>0</v>
      </c>
      <c r="N89" s="9" t="e">
        <f t="shared" si="21"/>
        <v>#DIV/0!</v>
      </c>
      <c r="O89" s="15" t="e">
        <f t="shared" si="25"/>
        <v>#DIV/0!</v>
      </c>
      <c r="P89" s="9" t="e">
        <f t="shared" si="22"/>
        <v>#DIV/0!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6"/>
        <v>0</v>
      </c>
      <c r="M90" s="13">
        <f t="shared" si="26"/>
        <v>0</v>
      </c>
      <c r="N90" s="9" t="e">
        <f t="shared" si="21"/>
        <v>#DIV/0!</v>
      </c>
      <c r="O90" s="15" t="e">
        <f t="shared" si="25"/>
        <v>#DIV/0!</v>
      </c>
      <c r="P90" s="9" t="e">
        <f t="shared" si="22"/>
        <v>#DIV/0!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6"/>
        <v>0</v>
      </c>
      <c r="M91" s="13">
        <f t="shared" si="26"/>
        <v>0</v>
      </c>
      <c r="N91" s="9" t="e">
        <f t="shared" si="21"/>
        <v>#DIV/0!</v>
      </c>
      <c r="O91" s="15" t="e">
        <f t="shared" si="25"/>
        <v>#DIV/0!</v>
      </c>
      <c r="P91" s="9" t="e">
        <f t="shared" si="22"/>
        <v>#DIV/0!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6"/>
        <v>0</v>
      </c>
      <c r="M92" s="13">
        <f t="shared" si="26"/>
        <v>0</v>
      </c>
      <c r="N92" s="9" t="e">
        <f t="shared" si="21"/>
        <v>#DIV/0!</v>
      </c>
      <c r="O92" s="15" t="e">
        <f t="shared" si="25"/>
        <v>#DIV/0!</v>
      </c>
      <c r="P92" s="9" t="e">
        <f t="shared" si="22"/>
        <v>#DIV/0!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6"/>
        <v>0</v>
      </c>
      <c r="M93" s="13">
        <f t="shared" si="26"/>
        <v>0</v>
      </c>
      <c r="N93" s="9" t="e">
        <f t="shared" si="21"/>
        <v>#DIV/0!</v>
      </c>
      <c r="O93" s="15" t="e">
        <f t="shared" si="25"/>
        <v>#DIV/0!</v>
      </c>
      <c r="P93" s="9" t="e">
        <f t="shared" si="22"/>
        <v>#DIV/0!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6"/>
        <v>0</v>
      </c>
      <c r="M94" s="13">
        <f t="shared" si="26"/>
        <v>0</v>
      </c>
      <c r="N94" s="9" t="e">
        <f t="shared" si="21"/>
        <v>#DIV/0!</v>
      </c>
      <c r="O94" s="15" t="e">
        <f t="shared" si="25"/>
        <v>#DIV/0!</v>
      </c>
      <c r="P94" s="9" t="e">
        <f t="shared" si="22"/>
        <v>#DIV/0!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7" ref="B96:K96">SUM(B4:B94)</f>
        <v>0</v>
      </c>
      <c r="C96" s="13">
        <f t="shared" si="27"/>
        <v>0</v>
      </c>
      <c r="D96" s="13">
        <f t="shared" si="27"/>
        <v>0</v>
      </c>
      <c r="E96" s="13">
        <f t="shared" si="27"/>
        <v>0</v>
      </c>
      <c r="F96" s="13">
        <f t="shared" si="27"/>
        <v>0</v>
      </c>
      <c r="G96" s="13">
        <f t="shared" si="27"/>
        <v>0</v>
      </c>
      <c r="H96" s="13">
        <f t="shared" si="27"/>
        <v>0</v>
      </c>
      <c r="I96" s="13">
        <f t="shared" si="27"/>
        <v>0</v>
      </c>
      <c r="J96" s="13">
        <f t="shared" si="27"/>
        <v>0</v>
      </c>
      <c r="K96" s="13">
        <f t="shared" si="27"/>
        <v>0</v>
      </c>
      <c r="L96" s="13"/>
      <c r="M96" s="13"/>
      <c r="N96" s="13" t="e">
        <f>SUM(N4:N94)</f>
        <v>#DIV/0!</v>
      </c>
      <c r="O96" s="13"/>
      <c r="P96" s="13"/>
      <c r="Q96" s="13">
        <f>SUM(Q4:Q94)</f>
        <v>0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S1">
      <selection activeCell="E60" sqref="E60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49</v>
      </c>
      <c r="H1" s="6"/>
      <c r="T1" s="5" t="s">
        <v>0</v>
      </c>
      <c r="U1" s="7" t="str">
        <f>B1</f>
        <v>Zebra Swallowtail</v>
      </c>
      <c r="V1" s="8"/>
      <c r="W1" s="6"/>
      <c r="X1" s="8"/>
      <c r="Y1" s="6" t="str">
        <f>G1</f>
        <v>Spring 2000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13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1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1</v>
      </c>
      <c r="AA4" s="9">
        <f aca="true" t="shared" si="6" ref="AA4:AA16">Z4*100/$Z$17</f>
        <v>-100</v>
      </c>
      <c r="AB4" s="15">
        <f>SUM(Q4:Q10)+SUM(R4:R10)</f>
        <v>1</v>
      </c>
      <c r="AC4" s="15">
        <f>100*SUM(Q4:Q10)/AB4</f>
        <v>0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6</v>
      </c>
      <c r="W5" s="8"/>
      <c r="X5" s="8"/>
      <c r="Y5" s="18" t="s">
        <v>30</v>
      </c>
      <c r="Z5" s="15">
        <f>SUM(N11:N17)</f>
        <v>-1</v>
      </c>
      <c r="AA5" s="9">
        <f t="shared" si="6"/>
        <v>100</v>
      </c>
      <c r="AB5" s="15">
        <f>SUM(Q11:Q17)+SUM(R11:R17)</f>
        <v>1</v>
      </c>
      <c r="AC5" s="15">
        <f>100*SUM(Q11:Q17)/AB5</f>
        <v>100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7</v>
      </c>
      <c r="W6" s="8"/>
      <c r="X6" s="18" t="s">
        <v>32</v>
      </c>
      <c r="Z6" s="15">
        <f>SUM(N18:N24)</f>
        <v>1</v>
      </c>
      <c r="AA6" s="9">
        <f t="shared" si="6"/>
        <v>-100</v>
      </c>
      <c r="AB6" s="15">
        <f>SUM(Q18:Q24)+SUM(R18:R24)</f>
        <v>1</v>
      </c>
      <c r="AC6" s="15">
        <f>100*SUM(Q18:Q24)/AB6</f>
        <v>0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53.84615384615385</v>
      </c>
      <c r="W7" s="8"/>
      <c r="Y7" s="18" t="s">
        <v>34</v>
      </c>
      <c r="Z7" s="15">
        <f>SUM(N25:N31)</f>
        <v>-1</v>
      </c>
      <c r="AA7" s="9">
        <f t="shared" si="6"/>
        <v>100</v>
      </c>
      <c r="AB7" s="15">
        <f>SUM(Q25:Q31)+SUM(R25:R31)</f>
        <v>1</v>
      </c>
      <c r="AC7" s="15">
        <f>100*SUM(Q25:Q31)/AB7</f>
        <v>100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1</v>
      </c>
      <c r="AA8" s="9">
        <f t="shared" si="6"/>
        <v>-100</v>
      </c>
      <c r="AB8" s="15">
        <f>SUM(Q32:Q38)+SUM(R32:R38)</f>
        <v>3</v>
      </c>
      <c r="AC8" s="15">
        <f>100*SUM(Q32:Q38)/AB8</f>
        <v>33.333333333333336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-2</v>
      </c>
      <c r="AA9" s="9">
        <f t="shared" si="6"/>
        <v>200</v>
      </c>
      <c r="AB9" s="15">
        <f>SUM(Q39:Q45)+SUM(R39:R45)</f>
        <v>2</v>
      </c>
      <c r="AC9" s="15">
        <f>100*SUM(Q39:Q45)/AB9</f>
        <v>100</v>
      </c>
    </row>
    <row r="10" spans="1:29" ht="15">
      <c r="A10" s="17">
        <v>32578</v>
      </c>
      <c r="B10" s="1"/>
      <c r="C10" s="1"/>
      <c r="D10" s="1">
        <v>1</v>
      </c>
      <c r="E10" s="1"/>
      <c r="F10" s="1"/>
      <c r="G10" s="1"/>
      <c r="H10" s="1"/>
      <c r="I10" s="1"/>
      <c r="J10" s="13">
        <f t="shared" si="0"/>
        <v>-1</v>
      </c>
      <c r="K10" s="13">
        <f t="shared" si="1"/>
        <v>0</v>
      </c>
      <c r="L10" s="13">
        <f t="shared" si="7"/>
        <v>-1</v>
      </c>
      <c r="M10" s="13">
        <f t="shared" si="8"/>
        <v>0</v>
      </c>
      <c r="N10" s="9">
        <f t="shared" si="2"/>
        <v>1</v>
      </c>
      <c r="O10" s="15">
        <f t="shared" si="9"/>
        <v>1</v>
      </c>
      <c r="P10" s="9">
        <f t="shared" si="3"/>
        <v>-100</v>
      </c>
      <c r="Q10" s="13">
        <f t="shared" si="4"/>
        <v>0</v>
      </c>
      <c r="R10" s="13">
        <f t="shared" si="5"/>
        <v>1</v>
      </c>
      <c r="U10" s="12" t="s">
        <v>2</v>
      </c>
      <c r="V10" s="9">
        <f>100*(+C96/(B96+C96))</f>
        <v>50</v>
      </c>
      <c r="W10" s="8"/>
      <c r="X10" s="20" t="s">
        <v>38</v>
      </c>
      <c r="Z10" s="15">
        <f>SUM(N46:N52)</f>
        <v>-1</v>
      </c>
      <c r="AA10" s="9">
        <f t="shared" si="6"/>
        <v>100</v>
      </c>
      <c r="AB10" s="15">
        <f>SUM(Q46:Q52)+SUM(R46:R52)</f>
        <v>1</v>
      </c>
      <c r="AC10" s="15">
        <f>100*SUM(Q46:Q52)/AB10</f>
        <v>100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-1</v>
      </c>
      <c r="M11" s="13">
        <f t="shared" si="8"/>
        <v>0</v>
      </c>
      <c r="N11" s="9">
        <f t="shared" si="2"/>
        <v>0</v>
      </c>
      <c r="O11" s="15">
        <f t="shared" si="9"/>
        <v>1</v>
      </c>
      <c r="P11" s="9">
        <f t="shared" si="3"/>
        <v>-100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100</v>
      </c>
      <c r="W11" s="8"/>
      <c r="Y11" s="20" t="s">
        <v>39</v>
      </c>
      <c r="Z11" s="15">
        <f>SUM(N53:N59)</f>
        <v>1</v>
      </c>
      <c r="AA11" s="9">
        <f t="shared" si="6"/>
        <v>-100</v>
      </c>
      <c r="AB11" s="15">
        <f>SUM(Q53:Q59)+SUM(R53:R59)</f>
        <v>3</v>
      </c>
      <c r="AC11" s="15">
        <f>100*SUM(Q53:Q59)/AB11</f>
        <v>33.333333333333336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-1</v>
      </c>
      <c r="M12" s="13">
        <f t="shared" si="8"/>
        <v>0</v>
      </c>
      <c r="N12" s="9">
        <f t="shared" si="2"/>
        <v>0</v>
      </c>
      <c r="O12" s="15">
        <f t="shared" si="9"/>
        <v>1</v>
      </c>
      <c r="P12" s="9">
        <f t="shared" si="3"/>
        <v>-100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85.71428571428571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-1</v>
      </c>
      <c r="M13" s="13">
        <f t="shared" si="8"/>
        <v>0</v>
      </c>
      <c r="N13" s="9">
        <f t="shared" si="2"/>
        <v>0</v>
      </c>
      <c r="O13" s="15">
        <f t="shared" si="9"/>
        <v>1</v>
      </c>
      <c r="P13" s="9">
        <f t="shared" si="3"/>
        <v>-100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-1</v>
      </c>
      <c r="M14" s="13">
        <f t="shared" si="8"/>
        <v>0</v>
      </c>
      <c r="N14" s="9">
        <f t="shared" si="2"/>
        <v>0</v>
      </c>
      <c r="O14" s="15">
        <f t="shared" si="9"/>
        <v>1</v>
      </c>
      <c r="P14" s="9">
        <f t="shared" si="3"/>
        <v>-100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>
        <f t="shared" si="6"/>
        <v>0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-1</v>
      </c>
      <c r="M15" s="13">
        <f t="shared" si="8"/>
        <v>0</v>
      </c>
      <c r="N15" s="9">
        <f t="shared" si="2"/>
        <v>0</v>
      </c>
      <c r="O15" s="15">
        <f t="shared" si="9"/>
        <v>1</v>
      </c>
      <c r="P15" s="9">
        <f t="shared" si="3"/>
        <v>-100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>
        <v>1</v>
      </c>
      <c r="D16" s="1"/>
      <c r="E16" s="1"/>
      <c r="F16" s="1"/>
      <c r="G16" s="1"/>
      <c r="H16" s="1"/>
      <c r="I16" s="1"/>
      <c r="J16" s="13">
        <f t="shared" si="0"/>
        <v>1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-1</v>
      </c>
      <c r="O16" s="15">
        <f t="shared" si="9"/>
        <v>0</v>
      </c>
      <c r="P16" s="9">
        <f t="shared" si="3"/>
        <v>0</v>
      </c>
      <c r="Q16" s="13">
        <f t="shared" si="4"/>
        <v>1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-1</v>
      </c>
      <c r="AA17" s="13">
        <f>SUM(AA4:AA16)</f>
        <v>100</v>
      </c>
      <c r="AB17" s="13">
        <f>SUM(AB4:AB16)</f>
        <v>13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>
        <v>1</v>
      </c>
      <c r="F24" s="1"/>
      <c r="G24" s="3"/>
      <c r="H24" s="1"/>
      <c r="I24" s="1"/>
      <c r="J24" s="13">
        <f t="shared" si="0"/>
        <v>-1</v>
      </c>
      <c r="K24" s="13">
        <f t="shared" si="1"/>
        <v>0</v>
      </c>
      <c r="L24" s="13">
        <f t="shared" si="7"/>
        <v>-1</v>
      </c>
      <c r="M24" s="13">
        <f t="shared" si="8"/>
        <v>0</v>
      </c>
      <c r="N24" s="9">
        <f t="shared" si="2"/>
        <v>1</v>
      </c>
      <c r="O24" s="15">
        <f t="shared" si="9"/>
        <v>1</v>
      </c>
      <c r="P24" s="9">
        <f t="shared" si="3"/>
        <v>-100</v>
      </c>
      <c r="Q24" s="13">
        <f t="shared" si="4"/>
        <v>0</v>
      </c>
      <c r="R24" s="13">
        <f t="shared" si="5"/>
        <v>1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-1</v>
      </c>
      <c r="M25" s="13">
        <f t="shared" si="8"/>
        <v>0</v>
      </c>
      <c r="N25" s="9">
        <f t="shared" si="2"/>
        <v>0</v>
      </c>
      <c r="O25" s="15">
        <f t="shared" si="9"/>
        <v>1</v>
      </c>
      <c r="P25" s="9">
        <f t="shared" si="3"/>
        <v>-100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>
        <v>1</v>
      </c>
      <c r="H26" s="1"/>
      <c r="I26" s="1"/>
      <c r="J26" s="13">
        <f t="shared" si="0"/>
        <v>0</v>
      </c>
      <c r="K26" s="13">
        <f t="shared" si="1"/>
        <v>1</v>
      </c>
      <c r="L26" s="13">
        <f t="shared" si="7"/>
        <v>-1</v>
      </c>
      <c r="M26" s="13">
        <f t="shared" si="8"/>
        <v>1</v>
      </c>
      <c r="N26" s="9">
        <f t="shared" si="2"/>
        <v>-1</v>
      </c>
      <c r="O26" s="15">
        <f t="shared" si="9"/>
        <v>0</v>
      </c>
      <c r="P26" s="9">
        <f t="shared" si="3"/>
        <v>0</v>
      </c>
      <c r="Q26" s="13">
        <f t="shared" si="4"/>
        <v>1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-1</v>
      </c>
      <c r="M27" s="13">
        <f t="shared" si="8"/>
        <v>1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-1</v>
      </c>
      <c r="M28" s="13">
        <f t="shared" si="8"/>
        <v>1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-1</v>
      </c>
      <c r="M29" s="13">
        <f t="shared" si="8"/>
        <v>1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-1</v>
      </c>
      <c r="M30" s="13">
        <f t="shared" si="8"/>
        <v>1</v>
      </c>
      <c r="N30" s="9">
        <f t="shared" si="2"/>
        <v>0</v>
      </c>
      <c r="O30" s="15">
        <f t="shared" si="9"/>
        <v>0</v>
      </c>
      <c r="P30" s="9">
        <f t="shared" si="3"/>
        <v>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-1</v>
      </c>
      <c r="M31" s="13">
        <f t="shared" si="8"/>
        <v>1</v>
      </c>
      <c r="N31" s="9">
        <f t="shared" si="2"/>
        <v>0</v>
      </c>
      <c r="O31" s="15">
        <f t="shared" si="9"/>
        <v>0</v>
      </c>
      <c r="P31" s="9">
        <f t="shared" si="3"/>
        <v>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-1</v>
      </c>
      <c r="M32" s="13">
        <f t="shared" si="8"/>
        <v>1</v>
      </c>
      <c r="N32" s="9">
        <f t="shared" si="2"/>
        <v>0</v>
      </c>
      <c r="O32" s="15">
        <f t="shared" si="9"/>
        <v>0</v>
      </c>
      <c r="P32" s="9">
        <f t="shared" si="3"/>
        <v>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-1</v>
      </c>
      <c r="M33" s="13">
        <f t="shared" si="8"/>
        <v>1</v>
      </c>
      <c r="N33" s="9">
        <f t="shared" si="2"/>
        <v>0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>
        <v>1</v>
      </c>
      <c r="C34" s="3"/>
      <c r="D34" s="3"/>
      <c r="E34" s="3"/>
      <c r="F34" s="1"/>
      <c r="G34" s="3"/>
      <c r="H34" s="1"/>
      <c r="I34" s="1">
        <v>1</v>
      </c>
      <c r="J34" s="13">
        <f t="shared" si="0"/>
        <v>1</v>
      </c>
      <c r="K34" s="13">
        <f t="shared" si="1"/>
        <v>-1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>
        <f t="shared" si="3"/>
        <v>0</v>
      </c>
      <c r="Q34" s="13">
        <f t="shared" si="4"/>
        <v>1</v>
      </c>
      <c r="R34" s="13">
        <f t="shared" si="5"/>
        <v>1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>
        <f t="shared" si="3"/>
        <v>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>
        <f aca="true" t="shared" si="13" ref="P36:P67">O36*100/$N$96</f>
        <v>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>
        <f t="shared" si="13"/>
        <v>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>
        <v>1</v>
      </c>
      <c r="I38" s="1"/>
      <c r="J38" s="13">
        <f t="shared" si="10"/>
        <v>0</v>
      </c>
      <c r="K38" s="13">
        <f t="shared" si="11"/>
        <v>-1</v>
      </c>
      <c r="L38" s="13">
        <f t="shared" si="16"/>
        <v>0</v>
      </c>
      <c r="M38" s="13">
        <f t="shared" si="17"/>
        <v>-1</v>
      </c>
      <c r="N38" s="9">
        <f t="shared" si="12"/>
        <v>1</v>
      </c>
      <c r="O38" s="15">
        <f t="shared" si="18"/>
        <v>1</v>
      </c>
      <c r="P38" s="9">
        <f t="shared" si="13"/>
        <v>-100</v>
      </c>
      <c r="Q38" s="13">
        <f t="shared" si="14"/>
        <v>0</v>
      </c>
      <c r="R38" s="13">
        <f t="shared" si="15"/>
        <v>1</v>
      </c>
    </row>
    <row r="39" spans="1:19" ht="15">
      <c r="A39" s="17">
        <v>32607</v>
      </c>
      <c r="B39" s="3"/>
      <c r="C39" s="3"/>
      <c r="D39" s="1"/>
      <c r="E39" s="1"/>
      <c r="F39" s="1"/>
      <c r="G39" s="3">
        <v>2</v>
      </c>
      <c r="H39" s="3"/>
      <c r="I39" s="1"/>
      <c r="J39" s="13">
        <f t="shared" si="10"/>
        <v>0</v>
      </c>
      <c r="K39" s="13">
        <f t="shared" si="11"/>
        <v>2</v>
      </c>
      <c r="L39" s="13">
        <f t="shared" si="16"/>
        <v>0</v>
      </c>
      <c r="M39" s="13">
        <f t="shared" si="17"/>
        <v>1</v>
      </c>
      <c r="N39" s="9">
        <f t="shared" si="12"/>
        <v>-2</v>
      </c>
      <c r="O39" s="15">
        <f t="shared" si="18"/>
        <v>-1</v>
      </c>
      <c r="P39" s="9">
        <f t="shared" si="13"/>
        <v>100</v>
      </c>
      <c r="Q39" s="13">
        <f t="shared" si="14"/>
        <v>2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1</v>
      </c>
      <c r="N40" s="9">
        <f t="shared" si="12"/>
        <v>0</v>
      </c>
      <c r="O40" s="15">
        <f t="shared" si="18"/>
        <v>-1</v>
      </c>
      <c r="P40" s="9">
        <f t="shared" si="13"/>
        <v>100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1</v>
      </c>
      <c r="N41" s="9">
        <f t="shared" si="12"/>
        <v>0</v>
      </c>
      <c r="O41" s="15">
        <f t="shared" si="18"/>
        <v>-1</v>
      </c>
      <c r="P41" s="9">
        <f t="shared" si="13"/>
        <v>100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1</v>
      </c>
      <c r="N42" s="9">
        <f t="shared" si="12"/>
        <v>0</v>
      </c>
      <c r="O42" s="15">
        <f t="shared" si="18"/>
        <v>-1</v>
      </c>
      <c r="P42" s="9">
        <f t="shared" si="13"/>
        <v>100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1</v>
      </c>
      <c r="N43" s="9">
        <f t="shared" si="12"/>
        <v>0</v>
      </c>
      <c r="O43" s="15">
        <f t="shared" si="18"/>
        <v>-1</v>
      </c>
      <c r="P43" s="9">
        <f t="shared" si="13"/>
        <v>100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1</v>
      </c>
      <c r="N44" s="9">
        <f t="shared" si="12"/>
        <v>0</v>
      </c>
      <c r="O44" s="15">
        <f t="shared" si="18"/>
        <v>-1</v>
      </c>
      <c r="P44" s="9">
        <f t="shared" si="13"/>
        <v>100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1</v>
      </c>
      <c r="N45" s="9">
        <f t="shared" si="12"/>
        <v>0</v>
      </c>
      <c r="O45" s="15">
        <f t="shared" si="18"/>
        <v>-1</v>
      </c>
      <c r="P45" s="9">
        <f t="shared" si="13"/>
        <v>100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1</v>
      </c>
      <c r="N46" s="9">
        <f t="shared" si="12"/>
        <v>0</v>
      </c>
      <c r="O46" s="15">
        <f t="shared" si="18"/>
        <v>-1</v>
      </c>
      <c r="P46" s="9">
        <f t="shared" si="13"/>
        <v>100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>
        <v>1</v>
      </c>
      <c r="H47" s="1"/>
      <c r="I47" s="1"/>
      <c r="J47" s="13">
        <f t="shared" si="10"/>
        <v>0</v>
      </c>
      <c r="K47" s="13">
        <f t="shared" si="11"/>
        <v>1</v>
      </c>
      <c r="L47" s="13">
        <f t="shared" si="16"/>
        <v>0</v>
      </c>
      <c r="M47" s="13">
        <f t="shared" si="17"/>
        <v>2</v>
      </c>
      <c r="N47" s="9">
        <f t="shared" si="12"/>
        <v>-1</v>
      </c>
      <c r="O47" s="15">
        <f t="shared" si="18"/>
        <v>-2</v>
      </c>
      <c r="P47" s="9">
        <f t="shared" si="13"/>
        <v>200</v>
      </c>
      <c r="Q47" s="13">
        <f t="shared" si="14"/>
        <v>1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2</v>
      </c>
      <c r="N48" s="9">
        <f t="shared" si="12"/>
        <v>0</v>
      </c>
      <c r="O48" s="15">
        <f t="shared" si="18"/>
        <v>-2</v>
      </c>
      <c r="P48" s="9">
        <f t="shared" si="13"/>
        <v>200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2</v>
      </c>
      <c r="N49" s="9">
        <f t="shared" si="12"/>
        <v>0</v>
      </c>
      <c r="O49" s="15">
        <f t="shared" si="18"/>
        <v>-2</v>
      </c>
      <c r="P49" s="9">
        <f t="shared" si="13"/>
        <v>200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2</v>
      </c>
      <c r="N50" s="9">
        <f t="shared" si="12"/>
        <v>0</v>
      </c>
      <c r="O50" s="15">
        <f t="shared" si="18"/>
        <v>-2</v>
      </c>
      <c r="P50" s="9">
        <f t="shared" si="13"/>
        <v>200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2</v>
      </c>
      <c r="N51" s="9">
        <f t="shared" si="12"/>
        <v>0</v>
      </c>
      <c r="O51" s="15">
        <f t="shared" si="18"/>
        <v>-2</v>
      </c>
      <c r="P51" s="9">
        <f t="shared" si="13"/>
        <v>200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2</v>
      </c>
      <c r="N52" s="9">
        <f t="shared" si="12"/>
        <v>0</v>
      </c>
      <c r="O52" s="15">
        <f t="shared" si="18"/>
        <v>-2</v>
      </c>
      <c r="P52" s="9">
        <f t="shared" si="13"/>
        <v>200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2</v>
      </c>
      <c r="N53" s="9">
        <f t="shared" si="12"/>
        <v>0</v>
      </c>
      <c r="O53" s="15">
        <f t="shared" si="18"/>
        <v>-2</v>
      </c>
      <c r="P53" s="9">
        <f t="shared" si="13"/>
        <v>200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2</v>
      </c>
      <c r="N54" s="9">
        <f t="shared" si="12"/>
        <v>0</v>
      </c>
      <c r="O54" s="15">
        <f t="shared" si="18"/>
        <v>-2</v>
      </c>
      <c r="P54" s="9">
        <f t="shared" si="13"/>
        <v>200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>
        <v>1</v>
      </c>
      <c r="I55" s="1"/>
      <c r="J55" s="13">
        <f t="shared" si="10"/>
        <v>0</v>
      </c>
      <c r="K55" s="13">
        <f t="shared" si="11"/>
        <v>-1</v>
      </c>
      <c r="L55" s="13">
        <f t="shared" si="16"/>
        <v>0</v>
      </c>
      <c r="M55" s="13">
        <f t="shared" si="17"/>
        <v>1</v>
      </c>
      <c r="N55" s="9">
        <f t="shared" si="12"/>
        <v>1</v>
      </c>
      <c r="O55" s="15">
        <f t="shared" si="18"/>
        <v>-1</v>
      </c>
      <c r="P55" s="9">
        <f t="shared" si="13"/>
        <v>100</v>
      </c>
      <c r="Q55" s="13">
        <f t="shared" si="14"/>
        <v>0</v>
      </c>
      <c r="R55" s="13">
        <f t="shared" si="15"/>
        <v>1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0</v>
      </c>
      <c r="M56" s="13">
        <f t="shared" si="17"/>
        <v>1</v>
      </c>
      <c r="N56" s="9">
        <f t="shared" si="12"/>
        <v>0</v>
      </c>
      <c r="O56" s="15">
        <f t="shared" si="18"/>
        <v>-1</v>
      </c>
      <c r="P56" s="9">
        <f t="shared" si="13"/>
        <v>100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>
        <v>1</v>
      </c>
      <c r="H57" s="1"/>
      <c r="I57" s="3"/>
      <c r="J57" s="13">
        <f t="shared" si="10"/>
        <v>0</v>
      </c>
      <c r="K57" s="13">
        <f t="shared" si="11"/>
        <v>1</v>
      </c>
      <c r="L57" s="13">
        <f t="shared" si="16"/>
        <v>0</v>
      </c>
      <c r="M57" s="13">
        <f t="shared" si="17"/>
        <v>2</v>
      </c>
      <c r="N57" s="9">
        <f t="shared" si="12"/>
        <v>-1</v>
      </c>
      <c r="O57" s="15">
        <f t="shared" si="18"/>
        <v>-2</v>
      </c>
      <c r="P57" s="9">
        <f t="shared" si="13"/>
        <v>200</v>
      </c>
      <c r="Q57" s="13">
        <f t="shared" si="14"/>
        <v>1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2</v>
      </c>
      <c r="N58" s="9">
        <f t="shared" si="12"/>
        <v>0</v>
      </c>
      <c r="O58" s="15">
        <f t="shared" si="18"/>
        <v>-2</v>
      </c>
      <c r="P58" s="9">
        <f t="shared" si="13"/>
        <v>200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>
        <v>1</v>
      </c>
      <c r="F59" s="1"/>
      <c r="G59" s="3"/>
      <c r="H59" s="1"/>
      <c r="I59" s="1"/>
      <c r="J59" s="13">
        <f t="shared" si="10"/>
        <v>-1</v>
      </c>
      <c r="K59" s="13">
        <f t="shared" si="11"/>
        <v>0</v>
      </c>
      <c r="L59" s="13">
        <f t="shared" si="16"/>
        <v>-1</v>
      </c>
      <c r="M59" s="13">
        <f t="shared" si="17"/>
        <v>2</v>
      </c>
      <c r="N59" s="9">
        <f t="shared" si="12"/>
        <v>1</v>
      </c>
      <c r="O59" s="15">
        <f t="shared" si="18"/>
        <v>-1</v>
      </c>
      <c r="P59" s="9">
        <f t="shared" si="13"/>
        <v>100</v>
      </c>
      <c r="Q59" s="13">
        <f t="shared" si="14"/>
        <v>0</v>
      </c>
      <c r="R59" s="13">
        <f t="shared" si="15"/>
        <v>1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-1</v>
      </c>
      <c r="M60" s="13">
        <f t="shared" si="17"/>
        <v>2</v>
      </c>
      <c r="N60" s="9">
        <f t="shared" si="12"/>
        <v>0</v>
      </c>
      <c r="O60" s="15">
        <f t="shared" si="18"/>
        <v>-1</v>
      </c>
      <c r="P60" s="9">
        <f t="shared" si="13"/>
        <v>100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-1</v>
      </c>
      <c r="M61" s="13">
        <f t="shared" si="17"/>
        <v>2</v>
      </c>
      <c r="N61" s="9">
        <f t="shared" si="12"/>
        <v>0</v>
      </c>
      <c r="O61" s="15">
        <f t="shared" si="18"/>
        <v>-1</v>
      </c>
      <c r="P61" s="9">
        <f t="shared" si="13"/>
        <v>100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-1</v>
      </c>
      <c r="M62" s="13">
        <f t="shared" si="17"/>
        <v>2</v>
      </c>
      <c r="N62" s="9">
        <f t="shared" si="12"/>
        <v>0</v>
      </c>
      <c r="O62" s="15">
        <f t="shared" si="18"/>
        <v>-1</v>
      </c>
      <c r="P62" s="9">
        <f t="shared" si="13"/>
        <v>100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-1</v>
      </c>
      <c r="M63" s="13">
        <f t="shared" si="17"/>
        <v>2</v>
      </c>
      <c r="N63" s="9">
        <f t="shared" si="12"/>
        <v>0</v>
      </c>
      <c r="O63" s="15">
        <f t="shared" si="18"/>
        <v>-1</v>
      </c>
      <c r="P63" s="9">
        <f t="shared" si="13"/>
        <v>100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-1</v>
      </c>
      <c r="M64" s="13">
        <f t="shared" si="17"/>
        <v>2</v>
      </c>
      <c r="N64" s="9">
        <f t="shared" si="12"/>
        <v>0</v>
      </c>
      <c r="O64" s="15">
        <f t="shared" si="18"/>
        <v>-1</v>
      </c>
      <c r="P64" s="9">
        <f t="shared" si="13"/>
        <v>100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-1</v>
      </c>
      <c r="M65" s="13">
        <f t="shared" si="17"/>
        <v>2</v>
      </c>
      <c r="N65" s="9">
        <f t="shared" si="12"/>
        <v>0</v>
      </c>
      <c r="O65" s="15">
        <f t="shared" si="18"/>
        <v>-1</v>
      </c>
      <c r="P65" s="9">
        <f t="shared" si="13"/>
        <v>100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-1</v>
      </c>
      <c r="M66" s="13">
        <f t="shared" si="17"/>
        <v>2</v>
      </c>
      <c r="N66" s="9">
        <f t="shared" si="12"/>
        <v>0</v>
      </c>
      <c r="O66" s="15">
        <f t="shared" si="18"/>
        <v>-1</v>
      </c>
      <c r="P66" s="9">
        <f t="shared" si="13"/>
        <v>100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-1</v>
      </c>
      <c r="M67" s="13">
        <f t="shared" si="17"/>
        <v>2</v>
      </c>
      <c r="N67" s="9">
        <f t="shared" si="12"/>
        <v>0</v>
      </c>
      <c r="O67" s="15">
        <f t="shared" si="18"/>
        <v>-1</v>
      </c>
      <c r="P67" s="9">
        <f t="shared" si="13"/>
        <v>100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-1</v>
      </c>
      <c r="M68" s="13">
        <f t="shared" si="17"/>
        <v>2</v>
      </c>
      <c r="N68" s="9">
        <f aca="true" t="shared" si="21" ref="N68:N94">(+J68+K68)*($J$96/($J$96+$K$96))</f>
        <v>0</v>
      </c>
      <c r="O68" s="15">
        <f t="shared" si="18"/>
        <v>-1</v>
      </c>
      <c r="P68" s="9">
        <f aca="true" t="shared" si="22" ref="P68:P94">O68*100/$N$96</f>
        <v>100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-1</v>
      </c>
      <c r="M69" s="13">
        <f aca="true" t="shared" si="26" ref="M69:M94">M68+K69</f>
        <v>2</v>
      </c>
      <c r="N69" s="9">
        <f t="shared" si="21"/>
        <v>0</v>
      </c>
      <c r="O69" s="15">
        <f aca="true" t="shared" si="27" ref="O69:O94">O68+N69</f>
        <v>-1</v>
      </c>
      <c r="P69" s="9">
        <f t="shared" si="22"/>
        <v>100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-1</v>
      </c>
      <c r="M70" s="13">
        <f t="shared" si="26"/>
        <v>2</v>
      </c>
      <c r="N70" s="9">
        <f t="shared" si="21"/>
        <v>0</v>
      </c>
      <c r="O70" s="15">
        <f t="shared" si="27"/>
        <v>-1</v>
      </c>
      <c r="P70" s="9">
        <f t="shared" si="22"/>
        <v>100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-1</v>
      </c>
      <c r="M71" s="13">
        <f t="shared" si="26"/>
        <v>2</v>
      </c>
      <c r="N71" s="9">
        <f t="shared" si="21"/>
        <v>0</v>
      </c>
      <c r="O71" s="15">
        <f t="shared" si="27"/>
        <v>-1</v>
      </c>
      <c r="P71" s="9">
        <f t="shared" si="22"/>
        <v>100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-1</v>
      </c>
      <c r="M72" s="13">
        <f t="shared" si="26"/>
        <v>2</v>
      </c>
      <c r="N72" s="9">
        <f t="shared" si="21"/>
        <v>0</v>
      </c>
      <c r="O72" s="15">
        <f t="shared" si="27"/>
        <v>-1</v>
      </c>
      <c r="P72" s="9">
        <f t="shared" si="22"/>
        <v>100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-1</v>
      </c>
      <c r="M73" s="13">
        <f t="shared" si="26"/>
        <v>2</v>
      </c>
      <c r="N73" s="9">
        <f t="shared" si="21"/>
        <v>0</v>
      </c>
      <c r="O73" s="15">
        <f t="shared" si="27"/>
        <v>-1</v>
      </c>
      <c r="P73" s="9">
        <f t="shared" si="22"/>
        <v>100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-1</v>
      </c>
      <c r="M74" s="13">
        <f t="shared" si="26"/>
        <v>2</v>
      </c>
      <c r="N74" s="9">
        <f t="shared" si="21"/>
        <v>0</v>
      </c>
      <c r="O74" s="15">
        <f t="shared" si="27"/>
        <v>-1</v>
      </c>
      <c r="P74" s="9">
        <f t="shared" si="22"/>
        <v>100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-1</v>
      </c>
      <c r="M75" s="13">
        <f t="shared" si="26"/>
        <v>2</v>
      </c>
      <c r="N75" s="9">
        <f t="shared" si="21"/>
        <v>0</v>
      </c>
      <c r="O75" s="15">
        <f t="shared" si="27"/>
        <v>-1</v>
      </c>
      <c r="P75" s="9">
        <f t="shared" si="22"/>
        <v>100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-1</v>
      </c>
      <c r="M76" s="13">
        <f t="shared" si="26"/>
        <v>2</v>
      </c>
      <c r="N76" s="9">
        <f t="shared" si="21"/>
        <v>0</v>
      </c>
      <c r="O76" s="15">
        <f t="shared" si="27"/>
        <v>-1</v>
      </c>
      <c r="P76" s="9">
        <f t="shared" si="22"/>
        <v>100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-1</v>
      </c>
      <c r="M77" s="13">
        <f t="shared" si="26"/>
        <v>2</v>
      </c>
      <c r="N77" s="9">
        <f t="shared" si="21"/>
        <v>0</v>
      </c>
      <c r="O77" s="15">
        <f t="shared" si="27"/>
        <v>-1</v>
      </c>
      <c r="P77" s="9">
        <f t="shared" si="22"/>
        <v>100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-1</v>
      </c>
      <c r="M78" s="13">
        <f t="shared" si="26"/>
        <v>2</v>
      </c>
      <c r="N78" s="9">
        <f t="shared" si="21"/>
        <v>0</v>
      </c>
      <c r="O78" s="15">
        <f t="shared" si="27"/>
        <v>-1</v>
      </c>
      <c r="P78" s="9">
        <f t="shared" si="22"/>
        <v>100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-1</v>
      </c>
      <c r="M79" s="13">
        <f t="shared" si="26"/>
        <v>2</v>
      </c>
      <c r="N79" s="9">
        <f t="shared" si="21"/>
        <v>0</v>
      </c>
      <c r="O79" s="15">
        <f t="shared" si="27"/>
        <v>-1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-1</v>
      </c>
      <c r="M80" s="13">
        <f t="shared" si="26"/>
        <v>2</v>
      </c>
      <c r="N80" s="9">
        <f t="shared" si="21"/>
        <v>0</v>
      </c>
      <c r="O80" s="15">
        <f t="shared" si="27"/>
        <v>-1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-1</v>
      </c>
      <c r="M81" s="13">
        <f t="shared" si="26"/>
        <v>2</v>
      </c>
      <c r="N81" s="9">
        <f t="shared" si="21"/>
        <v>0</v>
      </c>
      <c r="O81" s="15">
        <f t="shared" si="27"/>
        <v>-1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-1</v>
      </c>
      <c r="M82" s="13">
        <f t="shared" si="26"/>
        <v>2</v>
      </c>
      <c r="N82" s="9">
        <f t="shared" si="21"/>
        <v>0</v>
      </c>
      <c r="O82" s="15">
        <f t="shared" si="27"/>
        <v>-1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-1</v>
      </c>
      <c r="M83" s="13">
        <f t="shared" si="26"/>
        <v>2</v>
      </c>
      <c r="N83" s="9">
        <f t="shared" si="21"/>
        <v>0</v>
      </c>
      <c r="O83" s="15">
        <f t="shared" si="27"/>
        <v>-1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-1</v>
      </c>
      <c r="M84" s="13">
        <f t="shared" si="26"/>
        <v>2</v>
      </c>
      <c r="N84" s="9">
        <f t="shared" si="21"/>
        <v>0</v>
      </c>
      <c r="O84" s="15">
        <f t="shared" si="27"/>
        <v>-1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-1</v>
      </c>
      <c r="M85" s="13">
        <f t="shared" si="26"/>
        <v>2</v>
      </c>
      <c r="N85" s="9">
        <f t="shared" si="21"/>
        <v>0</v>
      </c>
      <c r="O85" s="15">
        <f t="shared" si="27"/>
        <v>-1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-1</v>
      </c>
      <c r="M86" s="13">
        <f t="shared" si="26"/>
        <v>2</v>
      </c>
      <c r="N86" s="9">
        <f t="shared" si="21"/>
        <v>0</v>
      </c>
      <c r="O86" s="15">
        <f t="shared" si="27"/>
        <v>-1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-1</v>
      </c>
      <c r="M87" s="13">
        <f t="shared" si="26"/>
        <v>2</v>
      </c>
      <c r="N87" s="9">
        <f t="shared" si="21"/>
        <v>0</v>
      </c>
      <c r="O87" s="15">
        <f t="shared" si="27"/>
        <v>-1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-1</v>
      </c>
      <c r="M88" s="13">
        <f t="shared" si="26"/>
        <v>2</v>
      </c>
      <c r="N88" s="9">
        <f t="shared" si="21"/>
        <v>0</v>
      </c>
      <c r="O88" s="15">
        <f t="shared" si="27"/>
        <v>-1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-1</v>
      </c>
      <c r="M89" s="13">
        <f t="shared" si="26"/>
        <v>2</v>
      </c>
      <c r="N89" s="9">
        <f t="shared" si="21"/>
        <v>0</v>
      </c>
      <c r="O89" s="15">
        <f t="shared" si="27"/>
        <v>-1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-1</v>
      </c>
      <c r="M90" s="13">
        <f t="shared" si="26"/>
        <v>2</v>
      </c>
      <c r="N90" s="9">
        <f t="shared" si="21"/>
        <v>0</v>
      </c>
      <c r="O90" s="15">
        <f t="shared" si="27"/>
        <v>-1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-1</v>
      </c>
      <c r="M91" s="13">
        <f t="shared" si="26"/>
        <v>2</v>
      </c>
      <c r="N91" s="9">
        <f t="shared" si="21"/>
        <v>0</v>
      </c>
      <c r="O91" s="15">
        <f t="shared" si="27"/>
        <v>-1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-1</v>
      </c>
      <c r="M92" s="13">
        <f t="shared" si="26"/>
        <v>2</v>
      </c>
      <c r="N92" s="9">
        <f t="shared" si="21"/>
        <v>0</v>
      </c>
      <c r="O92" s="15">
        <f t="shared" si="27"/>
        <v>-1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-1</v>
      </c>
      <c r="M93" s="13">
        <f t="shared" si="26"/>
        <v>2</v>
      </c>
      <c r="N93" s="9">
        <f t="shared" si="21"/>
        <v>0</v>
      </c>
      <c r="O93" s="15">
        <f t="shared" si="27"/>
        <v>-1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-1</v>
      </c>
      <c r="M94" s="13">
        <f t="shared" si="26"/>
        <v>2</v>
      </c>
      <c r="N94" s="9">
        <f t="shared" si="21"/>
        <v>0</v>
      </c>
      <c r="O94" s="15">
        <f t="shared" si="27"/>
        <v>-1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1</v>
      </c>
      <c r="C96" s="13">
        <f t="shared" si="28"/>
        <v>1</v>
      </c>
      <c r="D96" s="13">
        <f t="shared" si="28"/>
        <v>1</v>
      </c>
      <c r="E96" s="13">
        <f t="shared" si="28"/>
        <v>2</v>
      </c>
      <c r="F96" s="13">
        <f t="shared" si="28"/>
        <v>0</v>
      </c>
      <c r="G96" s="13">
        <f t="shared" si="28"/>
        <v>5</v>
      </c>
      <c r="H96" s="13">
        <f t="shared" si="28"/>
        <v>2</v>
      </c>
      <c r="I96" s="13">
        <f t="shared" si="28"/>
        <v>1</v>
      </c>
      <c r="J96" s="13">
        <f t="shared" si="28"/>
        <v>-1</v>
      </c>
      <c r="K96" s="13">
        <f t="shared" si="28"/>
        <v>2</v>
      </c>
      <c r="L96" s="13"/>
      <c r="M96" s="13"/>
      <c r="N96" s="13">
        <f>SUM(N4:N94)</f>
        <v>-1</v>
      </c>
      <c r="O96" s="13"/>
      <c r="P96" s="13"/>
      <c r="Q96" s="13">
        <f>SUM(Q4:Q94)</f>
        <v>7</v>
      </c>
      <c r="R96" s="13">
        <f>SUM(R4:R94)</f>
        <v>6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E95" sqref="E95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50</v>
      </c>
      <c r="H1" s="6"/>
      <c r="T1" s="5" t="s">
        <v>0</v>
      </c>
      <c r="U1" s="7" t="str">
        <f>B1</f>
        <v>Zebra Swallowtail</v>
      </c>
      <c r="V1" s="8"/>
      <c r="W1" s="6"/>
      <c r="X1" s="8"/>
      <c r="Y1" s="6" t="str">
        <f>G1</f>
        <v>Spring 1999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32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2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15</v>
      </c>
      <c r="W5" s="8"/>
      <c r="X5" s="8"/>
      <c r="Y5" s="18" t="s">
        <v>30</v>
      </c>
      <c r="Z5" s="15">
        <f>SUM(N11:N17)</f>
        <v>1</v>
      </c>
      <c r="AA5" s="9">
        <f t="shared" si="6"/>
        <v>-50</v>
      </c>
      <c r="AB5" s="15">
        <f>SUM(Q11:Q17)+SUM(R11:R17)</f>
        <v>3</v>
      </c>
      <c r="AC5" s="15">
        <f>100*SUM(Q11:Q17)/AB5</f>
        <v>33.333333333333336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17</v>
      </c>
      <c r="W6" s="8"/>
      <c r="X6" s="18" t="s">
        <v>32</v>
      </c>
      <c r="Z6" s="15">
        <f>SUM(N18:N24)</f>
        <v>1</v>
      </c>
      <c r="AA6" s="9">
        <f t="shared" si="6"/>
        <v>-50</v>
      </c>
      <c r="AB6" s="15">
        <f>SUM(Q18:Q24)+SUM(R18:R24)</f>
        <v>7</v>
      </c>
      <c r="AC6" s="15">
        <f>100*SUM(Q18:Q24)/AB6</f>
        <v>42.857142857142854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53.125</v>
      </c>
      <c r="W7" s="8"/>
      <c r="Y7" s="18" t="s">
        <v>34</v>
      </c>
      <c r="Z7" s="15">
        <f>SUM(N25:N31)</f>
        <v>2</v>
      </c>
      <c r="AA7" s="9">
        <f t="shared" si="6"/>
        <v>-100</v>
      </c>
      <c r="AB7" s="15">
        <f>SUM(Q25:Q31)+SUM(R25:R31)</f>
        <v>6</v>
      </c>
      <c r="AC7" s="15">
        <f>100*SUM(Q25:Q31)/AB7</f>
        <v>33.333333333333336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-3</v>
      </c>
      <c r="AA8" s="9">
        <f t="shared" si="6"/>
        <v>150</v>
      </c>
      <c r="AB8" s="15">
        <f>SUM(Q32:Q38)+SUM(R32:R38)</f>
        <v>5</v>
      </c>
      <c r="AC8" s="15">
        <f>100*SUM(Q32:Q38)/AB8</f>
        <v>80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1</v>
      </c>
      <c r="AA9" s="9">
        <f t="shared" si="6"/>
        <v>-50</v>
      </c>
      <c r="AB9" s="15">
        <f>SUM(Q39:Q45)+SUM(R39:R45)</f>
        <v>1</v>
      </c>
      <c r="AC9" s="15">
        <f>100*SUM(Q39:Q45)/AB9</f>
        <v>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20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66.66666666666666</v>
      </c>
      <c r="W11" s="8"/>
      <c r="Y11" s="20" t="s">
        <v>39</v>
      </c>
      <c r="Z11" s="15">
        <f>SUM(N53:N59)</f>
        <v>-1</v>
      </c>
      <c r="AA11" s="9">
        <f t="shared" si="6"/>
        <v>50</v>
      </c>
      <c r="AB11" s="15">
        <f>SUM(Q53:Q59)+SUM(R53:R59)</f>
        <v>1</v>
      </c>
      <c r="AC11" s="15">
        <f>100*SUM(Q53:Q59)/AB11</f>
        <v>100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52.94117647058824</v>
      </c>
      <c r="W12" s="8"/>
      <c r="X12" s="20" t="s">
        <v>41</v>
      </c>
      <c r="Z12" s="15">
        <f>SUM(N60:N66)</f>
        <v>-1</v>
      </c>
      <c r="AA12" s="9">
        <f t="shared" si="6"/>
        <v>50</v>
      </c>
      <c r="AB12" s="15">
        <f>SUM(Q60:Q66)+SUM(R60:R66)</f>
        <v>3</v>
      </c>
      <c r="AC12" s="15">
        <f>100*SUM(Q60:Q66)/AB12</f>
        <v>66.66666666666667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-1</v>
      </c>
      <c r="AA14" s="9">
        <f t="shared" si="6"/>
        <v>50</v>
      </c>
      <c r="AB14" s="15">
        <f>SUM(Q74:Q80)+SUM(R74:R80)</f>
        <v>3</v>
      </c>
      <c r="AC14" s="15">
        <f>100*SUM(Q74:Q80)/AB14</f>
        <v>66.66666666666667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-1</v>
      </c>
      <c r="AA15" s="9">
        <f t="shared" si="6"/>
        <v>50</v>
      </c>
      <c r="AB15" s="15">
        <f>SUM(Q81:Q87)+SUM(R81:R87)</f>
        <v>1</v>
      </c>
      <c r="AC15" s="15">
        <f>100*SUM(Q81:Q87)/AB15</f>
        <v>100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2</v>
      </c>
      <c r="AC16" s="15">
        <f>100*SUM(Q88:Q94)/AB16</f>
        <v>50</v>
      </c>
    </row>
    <row r="17" spans="1:29" ht="15">
      <c r="A17" s="17">
        <v>32585</v>
      </c>
      <c r="B17" s="3"/>
      <c r="C17" s="3"/>
      <c r="D17" s="3">
        <v>1</v>
      </c>
      <c r="E17" s="3"/>
      <c r="F17" s="3"/>
      <c r="G17" s="3">
        <v>1</v>
      </c>
      <c r="H17" s="1"/>
      <c r="I17" s="1">
        <v>1</v>
      </c>
      <c r="J17" s="13">
        <f t="shared" si="0"/>
        <v>-1</v>
      </c>
      <c r="K17" s="13">
        <f t="shared" si="1"/>
        <v>0</v>
      </c>
      <c r="L17" s="13">
        <f t="shared" si="7"/>
        <v>-1</v>
      </c>
      <c r="M17" s="13">
        <f t="shared" si="8"/>
        <v>0</v>
      </c>
      <c r="N17" s="9">
        <f t="shared" si="2"/>
        <v>1</v>
      </c>
      <c r="O17" s="15">
        <f t="shared" si="9"/>
        <v>1</v>
      </c>
      <c r="P17" s="9">
        <f t="shared" si="3"/>
        <v>-50</v>
      </c>
      <c r="Q17" s="13">
        <f t="shared" si="4"/>
        <v>1</v>
      </c>
      <c r="R17" s="13">
        <f t="shared" si="5"/>
        <v>2</v>
      </c>
      <c r="T17" s="12"/>
      <c r="X17" s="8"/>
      <c r="Y17" s="12" t="s">
        <v>46</v>
      </c>
      <c r="Z17" s="13">
        <f>SUM(Z4:Z16)</f>
        <v>-2</v>
      </c>
      <c r="AA17" s="13">
        <f>SUM(AA4:AA16)</f>
        <v>100</v>
      </c>
      <c r="AB17" s="13">
        <f>SUM(AB4:AB16)</f>
        <v>32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-1</v>
      </c>
      <c r="M18" s="13">
        <f t="shared" si="8"/>
        <v>0</v>
      </c>
      <c r="N18" s="9">
        <f t="shared" si="2"/>
        <v>0</v>
      </c>
      <c r="O18" s="15">
        <f t="shared" si="9"/>
        <v>1</v>
      </c>
      <c r="P18" s="9">
        <f t="shared" si="3"/>
        <v>-50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-1</v>
      </c>
      <c r="M19" s="13">
        <f t="shared" si="8"/>
        <v>0</v>
      </c>
      <c r="N19" s="9">
        <f t="shared" si="2"/>
        <v>0</v>
      </c>
      <c r="O19" s="15">
        <f t="shared" si="9"/>
        <v>1</v>
      </c>
      <c r="P19" s="9">
        <f t="shared" si="3"/>
        <v>-50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>
        <v>1</v>
      </c>
      <c r="C20" s="3"/>
      <c r="D20" s="1"/>
      <c r="E20" s="1"/>
      <c r="F20" s="1">
        <v>1</v>
      </c>
      <c r="G20" s="3"/>
      <c r="H20" s="1">
        <v>1</v>
      </c>
      <c r="I20" s="1"/>
      <c r="J20" s="13">
        <f t="shared" si="0"/>
        <v>1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-1</v>
      </c>
      <c r="O20" s="15">
        <f t="shared" si="9"/>
        <v>0</v>
      </c>
      <c r="P20" s="9">
        <f t="shared" si="3"/>
        <v>0</v>
      </c>
      <c r="Q20" s="13">
        <f t="shared" si="4"/>
        <v>2</v>
      </c>
      <c r="R20" s="13">
        <f t="shared" si="5"/>
        <v>1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>
        <v>1</v>
      </c>
      <c r="J22" s="13">
        <f t="shared" si="0"/>
        <v>0</v>
      </c>
      <c r="K22" s="13">
        <f t="shared" si="1"/>
        <v>-1</v>
      </c>
      <c r="L22" s="13">
        <f t="shared" si="7"/>
        <v>0</v>
      </c>
      <c r="M22" s="13">
        <f t="shared" si="8"/>
        <v>-1</v>
      </c>
      <c r="N22" s="9">
        <f t="shared" si="2"/>
        <v>1</v>
      </c>
      <c r="O22" s="15">
        <f t="shared" si="9"/>
        <v>1</v>
      </c>
      <c r="P22" s="9">
        <f t="shared" si="3"/>
        <v>-50</v>
      </c>
      <c r="Q22" s="13">
        <f t="shared" si="4"/>
        <v>0</v>
      </c>
      <c r="R22" s="13">
        <f t="shared" si="5"/>
        <v>1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-1</v>
      </c>
      <c r="N23" s="9">
        <f t="shared" si="2"/>
        <v>0</v>
      </c>
      <c r="O23" s="15">
        <f t="shared" si="9"/>
        <v>1</v>
      </c>
      <c r="P23" s="9">
        <f t="shared" si="3"/>
        <v>-50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>
        <v>1</v>
      </c>
      <c r="F24" s="1">
        <v>1</v>
      </c>
      <c r="G24" s="3"/>
      <c r="H24" s="1">
        <v>1</v>
      </c>
      <c r="I24" s="1"/>
      <c r="J24" s="13">
        <f t="shared" si="0"/>
        <v>-1</v>
      </c>
      <c r="K24" s="13">
        <f t="shared" si="1"/>
        <v>0</v>
      </c>
      <c r="L24" s="13">
        <f t="shared" si="7"/>
        <v>-1</v>
      </c>
      <c r="M24" s="13">
        <f t="shared" si="8"/>
        <v>-1</v>
      </c>
      <c r="N24" s="9">
        <f t="shared" si="2"/>
        <v>1</v>
      </c>
      <c r="O24" s="15">
        <f t="shared" si="9"/>
        <v>2</v>
      </c>
      <c r="P24" s="9">
        <f t="shared" si="3"/>
        <v>-100</v>
      </c>
      <c r="Q24" s="13">
        <f t="shared" si="4"/>
        <v>1</v>
      </c>
      <c r="R24" s="13">
        <f t="shared" si="5"/>
        <v>2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-1</v>
      </c>
      <c r="M25" s="13">
        <f t="shared" si="8"/>
        <v>-1</v>
      </c>
      <c r="N25" s="9">
        <f t="shared" si="2"/>
        <v>0</v>
      </c>
      <c r="O25" s="15">
        <f t="shared" si="9"/>
        <v>2</v>
      </c>
      <c r="P25" s="9">
        <f t="shared" si="3"/>
        <v>-100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-1</v>
      </c>
      <c r="M26" s="13">
        <f t="shared" si="8"/>
        <v>-1</v>
      </c>
      <c r="N26" s="9">
        <f t="shared" si="2"/>
        <v>0</v>
      </c>
      <c r="O26" s="15">
        <f t="shared" si="9"/>
        <v>2</v>
      </c>
      <c r="P26" s="9">
        <f t="shared" si="3"/>
        <v>-100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>
        <v>1</v>
      </c>
      <c r="F27" s="1">
        <v>1</v>
      </c>
      <c r="G27" s="1"/>
      <c r="H27" s="1">
        <v>1</v>
      </c>
      <c r="I27" s="1"/>
      <c r="J27" s="13">
        <f t="shared" si="0"/>
        <v>-1</v>
      </c>
      <c r="K27" s="13">
        <f t="shared" si="1"/>
        <v>0</v>
      </c>
      <c r="L27" s="13">
        <f t="shared" si="7"/>
        <v>-2</v>
      </c>
      <c r="M27" s="13">
        <f t="shared" si="8"/>
        <v>-1</v>
      </c>
      <c r="N27" s="9">
        <f t="shared" si="2"/>
        <v>1</v>
      </c>
      <c r="O27" s="15">
        <f t="shared" si="9"/>
        <v>3</v>
      </c>
      <c r="P27" s="9">
        <f t="shared" si="3"/>
        <v>-150</v>
      </c>
      <c r="Q27" s="13">
        <f t="shared" si="4"/>
        <v>1</v>
      </c>
      <c r="R27" s="13">
        <f t="shared" si="5"/>
        <v>2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-2</v>
      </c>
      <c r="M28" s="13">
        <f t="shared" si="8"/>
        <v>-1</v>
      </c>
      <c r="N28" s="9">
        <f t="shared" si="2"/>
        <v>0</v>
      </c>
      <c r="O28" s="15">
        <f t="shared" si="9"/>
        <v>3</v>
      </c>
      <c r="P28" s="9">
        <f t="shared" si="3"/>
        <v>-150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-2</v>
      </c>
      <c r="M29" s="13">
        <f t="shared" si="8"/>
        <v>-1</v>
      </c>
      <c r="N29" s="9">
        <f t="shared" si="2"/>
        <v>0</v>
      </c>
      <c r="O29" s="15">
        <f t="shared" si="9"/>
        <v>3</v>
      </c>
      <c r="P29" s="9">
        <f t="shared" si="3"/>
        <v>-150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-2</v>
      </c>
      <c r="M30" s="13">
        <f t="shared" si="8"/>
        <v>-1</v>
      </c>
      <c r="N30" s="9">
        <f t="shared" si="2"/>
        <v>0</v>
      </c>
      <c r="O30" s="15">
        <f t="shared" si="9"/>
        <v>3</v>
      </c>
      <c r="P30" s="9">
        <f t="shared" si="3"/>
        <v>-150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>
        <v>1</v>
      </c>
      <c r="E31" s="1"/>
      <c r="F31" s="3"/>
      <c r="G31" s="3">
        <v>1</v>
      </c>
      <c r="H31" s="1"/>
      <c r="I31" s="3">
        <v>1</v>
      </c>
      <c r="J31" s="13">
        <f t="shared" si="0"/>
        <v>-1</v>
      </c>
      <c r="K31" s="13">
        <f t="shared" si="1"/>
        <v>0</v>
      </c>
      <c r="L31" s="13">
        <f t="shared" si="7"/>
        <v>-3</v>
      </c>
      <c r="M31" s="13">
        <f t="shared" si="8"/>
        <v>-1</v>
      </c>
      <c r="N31" s="9">
        <f t="shared" si="2"/>
        <v>1</v>
      </c>
      <c r="O31" s="15">
        <f t="shared" si="9"/>
        <v>4</v>
      </c>
      <c r="P31" s="9">
        <f t="shared" si="3"/>
        <v>-200</v>
      </c>
      <c r="Q31" s="13">
        <f t="shared" si="4"/>
        <v>1</v>
      </c>
      <c r="R31" s="13">
        <f t="shared" si="5"/>
        <v>2</v>
      </c>
      <c r="T31" s="12"/>
    </row>
    <row r="32" spans="1:18" ht="15">
      <c r="A32" s="17">
        <v>32600</v>
      </c>
      <c r="B32" s="3"/>
      <c r="C32" s="3">
        <v>1</v>
      </c>
      <c r="D32" s="1"/>
      <c r="E32" s="1"/>
      <c r="F32" s="3"/>
      <c r="G32" s="3"/>
      <c r="H32" s="1"/>
      <c r="I32" s="1"/>
      <c r="J32" s="13">
        <f t="shared" si="0"/>
        <v>1</v>
      </c>
      <c r="K32" s="13">
        <f t="shared" si="1"/>
        <v>0</v>
      </c>
      <c r="L32" s="13">
        <f t="shared" si="7"/>
        <v>-2</v>
      </c>
      <c r="M32" s="13">
        <f t="shared" si="8"/>
        <v>-1</v>
      </c>
      <c r="N32" s="9">
        <f t="shared" si="2"/>
        <v>-1</v>
      </c>
      <c r="O32" s="15">
        <f t="shared" si="9"/>
        <v>3</v>
      </c>
      <c r="P32" s="9">
        <f t="shared" si="3"/>
        <v>-150</v>
      </c>
      <c r="Q32" s="13">
        <f t="shared" si="4"/>
        <v>1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-2</v>
      </c>
      <c r="M33" s="13">
        <f t="shared" si="8"/>
        <v>-1</v>
      </c>
      <c r="N33" s="9">
        <f t="shared" si="2"/>
        <v>0</v>
      </c>
      <c r="O33" s="15">
        <f t="shared" si="9"/>
        <v>3</v>
      </c>
      <c r="P33" s="9">
        <f t="shared" si="3"/>
        <v>-150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-2</v>
      </c>
      <c r="M34" s="13">
        <f t="shared" si="8"/>
        <v>-1</v>
      </c>
      <c r="N34" s="9">
        <f t="shared" si="2"/>
        <v>0</v>
      </c>
      <c r="O34" s="15">
        <f t="shared" si="9"/>
        <v>3</v>
      </c>
      <c r="P34" s="9">
        <f t="shared" si="3"/>
        <v>-150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>
        <v>1</v>
      </c>
      <c r="G35" s="1">
        <v>1</v>
      </c>
      <c r="H35" s="1"/>
      <c r="I35" s="1"/>
      <c r="J35" s="13">
        <f t="shared" si="0"/>
        <v>0</v>
      </c>
      <c r="K35" s="13">
        <f t="shared" si="1"/>
        <v>2</v>
      </c>
      <c r="L35" s="13">
        <f t="shared" si="7"/>
        <v>-2</v>
      </c>
      <c r="M35" s="13">
        <f t="shared" si="8"/>
        <v>1</v>
      </c>
      <c r="N35" s="9">
        <f t="shared" si="2"/>
        <v>-2</v>
      </c>
      <c r="O35" s="15">
        <f t="shared" si="9"/>
        <v>1</v>
      </c>
      <c r="P35" s="9">
        <f t="shared" si="3"/>
        <v>-50</v>
      </c>
      <c r="Q35" s="13">
        <f t="shared" si="4"/>
        <v>2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-2</v>
      </c>
      <c r="M36" s="13">
        <f t="shared" si="8"/>
        <v>1</v>
      </c>
      <c r="N36" s="9">
        <f aca="true" t="shared" si="12" ref="N36:N67">(+J36+K36)*($J$96/($J$96+$K$96))</f>
        <v>0</v>
      </c>
      <c r="O36" s="15">
        <f t="shared" si="9"/>
        <v>1</v>
      </c>
      <c r="P36" s="9">
        <f aca="true" t="shared" si="13" ref="P36:P67">O36*100/$N$96</f>
        <v>-50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-2</v>
      </c>
      <c r="M37" s="13">
        <f aca="true" t="shared" si="17" ref="M37:M68">M36+K37</f>
        <v>1</v>
      </c>
      <c r="N37" s="9">
        <f t="shared" si="12"/>
        <v>0</v>
      </c>
      <c r="O37" s="15">
        <f aca="true" t="shared" si="18" ref="O37:O68">O36+N37</f>
        <v>1</v>
      </c>
      <c r="P37" s="9">
        <f t="shared" si="13"/>
        <v>-50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>
        <v>1</v>
      </c>
      <c r="C38" s="3"/>
      <c r="D38" s="1"/>
      <c r="E38" s="1"/>
      <c r="F38" s="1"/>
      <c r="G38" s="3"/>
      <c r="H38" s="1"/>
      <c r="I38" s="1">
        <v>1</v>
      </c>
      <c r="J38" s="13">
        <f t="shared" si="10"/>
        <v>1</v>
      </c>
      <c r="K38" s="13">
        <f t="shared" si="11"/>
        <v>-1</v>
      </c>
      <c r="L38" s="13">
        <f t="shared" si="16"/>
        <v>-1</v>
      </c>
      <c r="M38" s="13">
        <f t="shared" si="17"/>
        <v>0</v>
      </c>
      <c r="N38" s="9">
        <f t="shared" si="12"/>
        <v>0</v>
      </c>
      <c r="O38" s="15">
        <f t="shared" si="18"/>
        <v>1</v>
      </c>
      <c r="P38" s="9">
        <f t="shared" si="13"/>
        <v>-50</v>
      </c>
      <c r="Q38" s="13">
        <f t="shared" si="14"/>
        <v>1</v>
      </c>
      <c r="R38" s="13">
        <f t="shared" si="15"/>
        <v>1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-1</v>
      </c>
      <c r="M39" s="13">
        <f t="shared" si="17"/>
        <v>0</v>
      </c>
      <c r="N39" s="9">
        <f t="shared" si="12"/>
        <v>0</v>
      </c>
      <c r="O39" s="15">
        <f t="shared" si="18"/>
        <v>1</v>
      </c>
      <c r="P39" s="9">
        <f t="shared" si="13"/>
        <v>-50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-1</v>
      </c>
      <c r="M40" s="13">
        <f t="shared" si="17"/>
        <v>0</v>
      </c>
      <c r="N40" s="9">
        <f t="shared" si="12"/>
        <v>0</v>
      </c>
      <c r="O40" s="15">
        <f t="shared" si="18"/>
        <v>1</v>
      </c>
      <c r="P40" s="9">
        <f t="shared" si="13"/>
        <v>-50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-1</v>
      </c>
      <c r="M41" s="13">
        <f t="shared" si="17"/>
        <v>0</v>
      </c>
      <c r="N41" s="9">
        <f t="shared" si="12"/>
        <v>0</v>
      </c>
      <c r="O41" s="15">
        <f t="shared" si="18"/>
        <v>1</v>
      </c>
      <c r="P41" s="9">
        <f t="shared" si="13"/>
        <v>-50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-1</v>
      </c>
      <c r="M42" s="13">
        <f t="shared" si="17"/>
        <v>0</v>
      </c>
      <c r="N42" s="9">
        <f t="shared" si="12"/>
        <v>0</v>
      </c>
      <c r="O42" s="15">
        <f t="shared" si="18"/>
        <v>1</v>
      </c>
      <c r="P42" s="9">
        <f t="shared" si="13"/>
        <v>-50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-1</v>
      </c>
      <c r="M43" s="13">
        <f t="shared" si="17"/>
        <v>0</v>
      </c>
      <c r="N43" s="9">
        <f t="shared" si="12"/>
        <v>0</v>
      </c>
      <c r="O43" s="15">
        <f t="shared" si="18"/>
        <v>1</v>
      </c>
      <c r="P43" s="9">
        <f t="shared" si="13"/>
        <v>-50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-1</v>
      </c>
      <c r="M44" s="13">
        <f t="shared" si="17"/>
        <v>0</v>
      </c>
      <c r="N44" s="9">
        <f t="shared" si="12"/>
        <v>0</v>
      </c>
      <c r="O44" s="15">
        <f t="shared" si="18"/>
        <v>1</v>
      </c>
      <c r="P44" s="9">
        <f t="shared" si="13"/>
        <v>-50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>
        <v>1</v>
      </c>
      <c r="I45" s="1"/>
      <c r="J45" s="13">
        <f t="shared" si="10"/>
        <v>0</v>
      </c>
      <c r="K45" s="13">
        <f t="shared" si="11"/>
        <v>-1</v>
      </c>
      <c r="L45" s="13">
        <f t="shared" si="16"/>
        <v>-1</v>
      </c>
      <c r="M45" s="13">
        <f t="shared" si="17"/>
        <v>-1</v>
      </c>
      <c r="N45" s="9">
        <f t="shared" si="12"/>
        <v>1</v>
      </c>
      <c r="O45" s="15">
        <f t="shared" si="18"/>
        <v>2</v>
      </c>
      <c r="P45" s="9">
        <f t="shared" si="13"/>
        <v>-100</v>
      </c>
      <c r="Q45" s="13">
        <f t="shared" si="14"/>
        <v>0</v>
      </c>
      <c r="R45" s="13">
        <f t="shared" si="15"/>
        <v>1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-1</v>
      </c>
      <c r="M46" s="13">
        <f t="shared" si="17"/>
        <v>-1</v>
      </c>
      <c r="N46" s="9">
        <f t="shared" si="12"/>
        <v>0</v>
      </c>
      <c r="O46" s="15">
        <f t="shared" si="18"/>
        <v>2</v>
      </c>
      <c r="P46" s="9">
        <f t="shared" si="13"/>
        <v>-100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-1</v>
      </c>
      <c r="M47" s="13">
        <f t="shared" si="17"/>
        <v>-1</v>
      </c>
      <c r="N47" s="9">
        <f t="shared" si="12"/>
        <v>0</v>
      </c>
      <c r="O47" s="15">
        <f t="shared" si="18"/>
        <v>2</v>
      </c>
      <c r="P47" s="9">
        <f t="shared" si="13"/>
        <v>-100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-1</v>
      </c>
      <c r="M48" s="13">
        <f t="shared" si="17"/>
        <v>-1</v>
      </c>
      <c r="N48" s="9">
        <f t="shared" si="12"/>
        <v>0</v>
      </c>
      <c r="O48" s="15">
        <f t="shared" si="18"/>
        <v>2</v>
      </c>
      <c r="P48" s="9">
        <f t="shared" si="13"/>
        <v>-100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-1</v>
      </c>
      <c r="M49" s="13">
        <f t="shared" si="17"/>
        <v>-1</v>
      </c>
      <c r="N49" s="9">
        <f t="shared" si="12"/>
        <v>0</v>
      </c>
      <c r="O49" s="15">
        <f t="shared" si="18"/>
        <v>2</v>
      </c>
      <c r="P49" s="9">
        <f t="shared" si="13"/>
        <v>-100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-1</v>
      </c>
      <c r="M50" s="13">
        <f t="shared" si="17"/>
        <v>-1</v>
      </c>
      <c r="N50" s="9">
        <f t="shared" si="12"/>
        <v>0</v>
      </c>
      <c r="O50" s="15">
        <f t="shared" si="18"/>
        <v>2</v>
      </c>
      <c r="P50" s="9">
        <f t="shared" si="13"/>
        <v>-100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-1</v>
      </c>
      <c r="M51" s="13">
        <f t="shared" si="17"/>
        <v>-1</v>
      </c>
      <c r="N51" s="9">
        <f t="shared" si="12"/>
        <v>0</v>
      </c>
      <c r="O51" s="15">
        <f t="shared" si="18"/>
        <v>2</v>
      </c>
      <c r="P51" s="9">
        <f t="shared" si="13"/>
        <v>-100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-1</v>
      </c>
      <c r="M52" s="13">
        <f t="shared" si="17"/>
        <v>-1</v>
      </c>
      <c r="N52" s="9">
        <f t="shared" si="12"/>
        <v>0</v>
      </c>
      <c r="O52" s="15">
        <f t="shared" si="18"/>
        <v>2</v>
      </c>
      <c r="P52" s="9">
        <f t="shared" si="13"/>
        <v>-100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-1</v>
      </c>
      <c r="M53" s="13">
        <f t="shared" si="17"/>
        <v>-1</v>
      </c>
      <c r="N53" s="9">
        <f t="shared" si="12"/>
        <v>0</v>
      </c>
      <c r="O53" s="15">
        <f t="shared" si="18"/>
        <v>2</v>
      </c>
      <c r="P53" s="9">
        <f t="shared" si="13"/>
        <v>-100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-1</v>
      </c>
      <c r="M54" s="13">
        <f t="shared" si="17"/>
        <v>-1</v>
      </c>
      <c r="N54" s="9">
        <f t="shared" si="12"/>
        <v>0</v>
      </c>
      <c r="O54" s="15">
        <f t="shared" si="18"/>
        <v>2</v>
      </c>
      <c r="P54" s="9">
        <f t="shared" si="13"/>
        <v>-100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>
        <v>1</v>
      </c>
      <c r="H55" s="3"/>
      <c r="I55" s="1"/>
      <c r="J55" s="13">
        <f t="shared" si="10"/>
        <v>0</v>
      </c>
      <c r="K55" s="13">
        <f t="shared" si="11"/>
        <v>1</v>
      </c>
      <c r="L55" s="13">
        <f t="shared" si="16"/>
        <v>-1</v>
      </c>
      <c r="M55" s="13">
        <f t="shared" si="17"/>
        <v>0</v>
      </c>
      <c r="N55" s="9">
        <f t="shared" si="12"/>
        <v>-1</v>
      </c>
      <c r="O55" s="15">
        <f t="shared" si="18"/>
        <v>1</v>
      </c>
      <c r="P55" s="9">
        <f t="shared" si="13"/>
        <v>-50</v>
      </c>
      <c r="Q55" s="13">
        <f t="shared" si="14"/>
        <v>1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-1</v>
      </c>
      <c r="M56" s="13">
        <f t="shared" si="17"/>
        <v>0</v>
      </c>
      <c r="N56" s="9">
        <f t="shared" si="12"/>
        <v>0</v>
      </c>
      <c r="O56" s="15">
        <f t="shared" si="18"/>
        <v>1</v>
      </c>
      <c r="P56" s="9">
        <f t="shared" si="13"/>
        <v>-50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-1</v>
      </c>
      <c r="M57" s="13">
        <f t="shared" si="17"/>
        <v>0</v>
      </c>
      <c r="N57" s="9">
        <f t="shared" si="12"/>
        <v>0</v>
      </c>
      <c r="O57" s="15">
        <f t="shared" si="18"/>
        <v>1</v>
      </c>
      <c r="P57" s="9">
        <f t="shared" si="13"/>
        <v>-50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-1</v>
      </c>
      <c r="M58" s="13">
        <f t="shared" si="17"/>
        <v>0</v>
      </c>
      <c r="N58" s="9">
        <f t="shared" si="12"/>
        <v>0</v>
      </c>
      <c r="O58" s="15">
        <f t="shared" si="18"/>
        <v>1</v>
      </c>
      <c r="P58" s="9">
        <f t="shared" si="13"/>
        <v>-50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-1</v>
      </c>
      <c r="M59" s="13">
        <f t="shared" si="17"/>
        <v>0</v>
      </c>
      <c r="N59" s="9">
        <f t="shared" si="12"/>
        <v>0</v>
      </c>
      <c r="O59" s="15">
        <f t="shared" si="18"/>
        <v>1</v>
      </c>
      <c r="P59" s="9">
        <f t="shared" si="13"/>
        <v>-50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-1</v>
      </c>
      <c r="M60" s="13">
        <f t="shared" si="17"/>
        <v>0</v>
      </c>
      <c r="N60" s="9">
        <f t="shared" si="12"/>
        <v>0</v>
      </c>
      <c r="O60" s="15">
        <f t="shared" si="18"/>
        <v>1</v>
      </c>
      <c r="P60" s="9">
        <f t="shared" si="13"/>
        <v>-50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-1</v>
      </c>
      <c r="M61" s="13">
        <f t="shared" si="17"/>
        <v>0</v>
      </c>
      <c r="N61" s="9">
        <f t="shared" si="12"/>
        <v>0</v>
      </c>
      <c r="O61" s="15">
        <f t="shared" si="18"/>
        <v>1</v>
      </c>
      <c r="P61" s="9">
        <f t="shared" si="13"/>
        <v>-50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>
        <v>1</v>
      </c>
      <c r="H62" s="1"/>
      <c r="I62" s="1"/>
      <c r="J62" s="13">
        <f t="shared" si="10"/>
        <v>0</v>
      </c>
      <c r="K62" s="13">
        <f t="shared" si="11"/>
        <v>1</v>
      </c>
      <c r="L62" s="13">
        <f t="shared" si="16"/>
        <v>-1</v>
      </c>
      <c r="M62" s="13">
        <f t="shared" si="17"/>
        <v>1</v>
      </c>
      <c r="N62" s="9">
        <f t="shared" si="12"/>
        <v>-1</v>
      </c>
      <c r="O62" s="15">
        <f t="shared" si="18"/>
        <v>0</v>
      </c>
      <c r="P62" s="9">
        <f t="shared" si="13"/>
        <v>0</v>
      </c>
      <c r="Q62" s="13">
        <f t="shared" si="14"/>
        <v>1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-1</v>
      </c>
      <c r="M63" s="13">
        <f t="shared" si="17"/>
        <v>1</v>
      </c>
      <c r="N63" s="9">
        <f t="shared" si="12"/>
        <v>0</v>
      </c>
      <c r="O63" s="15">
        <f t="shared" si="18"/>
        <v>0</v>
      </c>
      <c r="P63" s="9">
        <f t="shared" si="13"/>
        <v>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-1</v>
      </c>
      <c r="M64" s="13">
        <f t="shared" si="17"/>
        <v>1</v>
      </c>
      <c r="N64" s="9">
        <f t="shared" si="12"/>
        <v>0</v>
      </c>
      <c r="O64" s="15">
        <f t="shared" si="18"/>
        <v>0</v>
      </c>
      <c r="P64" s="9">
        <f t="shared" si="13"/>
        <v>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-1</v>
      </c>
      <c r="M65" s="13">
        <f t="shared" si="17"/>
        <v>1</v>
      </c>
      <c r="N65" s="9">
        <f t="shared" si="12"/>
        <v>0</v>
      </c>
      <c r="O65" s="15">
        <f t="shared" si="18"/>
        <v>0</v>
      </c>
      <c r="P65" s="9">
        <f t="shared" si="13"/>
        <v>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>
        <v>1</v>
      </c>
      <c r="F66" s="3"/>
      <c r="G66" s="3">
        <v>1</v>
      </c>
      <c r="H66" s="1"/>
      <c r="I66" s="1"/>
      <c r="J66" s="13">
        <f t="shared" si="10"/>
        <v>-1</v>
      </c>
      <c r="K66" s="13">
        <f t="shared" si="11"/>
        <v>1</v>
      </c>
      <c r="L66" s="13">
        <f t="shared" si="16"/>
        <v>-2</v>
      </c>
      <c r="M66" s="13">
        <f t="shared" si="17"/>
        <v>2</v>
      </c>
      <c r="N66" s="9">
        <f t="shared" si="12"/>
        <v>0</v>
      </c>
      <c r="O66" s="15">
        <f t="shared" si="18"/>
        <v>0</v>
      </c>
      <c r="P66" s="9">
        <f t="shared" si="13"/>
        <v>0</v>
      </c>
      <c r="Q66" s="13">
        <f t="shared" si="14"/>
        <v>1</v>
      </c>
      <c r="R66" s="13">
        <f t="shared" si="15"/>
        <v>1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-2</v>
      </c>
      <c r="M67" s="13">
        <f t="shared" si="17"/>
        <v>2</v>
      </c>
      <c r="N67" s="9">
        <f t="shared" si="12"/>
        <v>0</v>
      </c>
      <c r="O67" s="15">
        <f t="shared" si="18"/>
        <v>0</v>
      </c>
      <c r="P67" s="9">
        <f t="shared" si="13"/>
        <v>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-2</v>
      </c>
      <c r="M68" s="13">
        <f t="shared" si="17"/>
        <v>2</v>
      </c>
      <c r="N68" s="9">
        <f aca="true" t="shared" si="21" ref="N68:N94">(+J68+K68)*($J$96/($J$96+$K$96))</f>
        <v>0</v>
      </c>
      <c r="O68" s="15">
        <f t="shared" si="18"/>
        <v>0</v>
      </c>
      <c r="P68" s="9">
        <f aca="true" t="shared" si="22" ref="P68:P94">O68*100/$N$96</f>
        <v>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-2</v>
      </c>
      <c r="M69" s="13">
        <f aca="true" t="shared" si="26" ref="M69:M94">M68+K69</f>
        <v>2</v>
      </c>
      <c r="N69" s="9">
        <f t="shared" si="21"/>
        <v>0</v>
      </c>
      <c r="O69" s="15">
        <f aca="true" t="shared" si="27" ref="O69:O94">O68+N69</f>
        <v>0</v>
      </c>
      <c r="P69" s="9">
        <f t="shared" si="22"/>
        <v>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-2</v>
      </c>
      <c r="M70" s="13">
        <f t="shared" si="26"/>
        <v>2</v>
      </c>
      <c r="N70" s="9">
        <f t="shared" si="21"/>
        <v>0</v>
      </c>
      <c r="O70" s="15">
        <f t="shared" si="27"/>
        <v>0</v>
      </c>
      <c r="P70" s="9">
        <f t="shared" si="22"/>
        <v>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-2</v>
      </c>
      <c r="M71" s="13">
        <f t="shared" si="26"/>
        <v>2</v>
      </c>
      <c r="N71" s="9">
        <f t="shared" si="21"/>
        <v>0</v>
      </c>
      <c r="O71" s="15">
        <f t="shared" si="27"/>
        <v>0</v>
      </c>
      <c r="P71" s="9">
        <f t="shared" si="22"/>
        <v>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-2</v>
      </c>
      <c r="M72" s="13">
        <f t="shared" si="26"/>
        <v>2</v>
      </c>
      <c r="N72" s="9">
        <f t="shared" si="21"/>
        <v>0</v>
      </c>
      <c r="O72" s="15">
        <f t="shared" si="27"/>
        <v>0</v>
      </c>
      <c r="P72" s="9">
        <f t="shared" si="22"/>
        <v>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-2</v>
      </c>
      <c r="M73" s="13">
        <f t="shared" si="26"/>
        <v>2</v>
      </c>
      <c r="N73" s="9">
        <f t="shared" si="21"/>
        <v>0</v>
      </c>
      <c r="O73" s="15">
        <f t="shared" si="27"/>
        <v>0</v>
      </c>
      <c r="P73" s="9">
        <f t="shared" si="22"/>
        <v>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-2</v>
      </c>
      <c r="M74" s="13">
        <f t="shared" si="26"/>
        <v>2</v>
      </c>
      <c r="N74" s="9">
        <f t="shared" si="21"/>
        <v>0</v>
      </c>
      <c r="O74" s="15">
        <f t="shared" si="27"/>
        <v>0</v>
      </c>
      <c r="P74" s="9">
        <f t="shared" si="22"/>
        <v>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-2</v>
      </c>
      <c r="M75" s="13">
        <f t="shared" si="26"/>
        <v>2</v>
      </c>
      <c r="N75" s="9">
        <f t="shared" si="21"/>
        <v>0</v>
      </c>
      <c r="O75" s="15">
        <f t="shared" si="27"/>
        <v>0</v>
      </c>
      <c r="P75" s="9">
        <f t="shared" si="22"/>
        <v>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>
        <v>1</v>
      </c>
      <c r="F76" s="1"/>
      <c r="G76" s="1"/>
      <c r="H76" s="1"/>
      <c r="I76" s="1"/>
      <c r="J76" s="13">
        <f t="shared" si="19"/>
        <v>-1</v>
      </c>
      <c r="K76" s="13">
        <f t="shared" si="20"/>
        <v>0</v>
      </c>
      <c r="L76" s="13">
        <f t="shared" si="25"/>
        <v>-3</v>
      </c>
      <c r="M76" s="13">
        <f t="shared" si="26"/>
        <v>2</v>
      </c>
      <c r="N76" s="9">
        <f t="shared" si="21"/>
        <v>1</v>
      </c>
      <c r="O76" s="15">
        <f t="shared" si="27"/>
        <v>1</v>
      </c>
      <c r="P76" s="9">
        <f t="shared" si="22"/>
        <v>-50</v>
      </c>
      <c r="Q76" s="13">
        <f t="shared" si="23"/>
        <v>0</v>
      </c>
      <c r="R76" s="13">
        <f t="shared" si="24"/>
        <v>1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-3</v>
      </c>
      <c r="M77" s="13">
        <f t="shared" si="26"/>
        <v>2</v>
      </c>
      <c r="N77" s="9">
        <f t="shared" si="21"/>
        <v>0</v>
      </c>
      <c r="O77" s="15">
        <f t="shared" si="27"/>
        <v>1</v>
      </c>
      <c r="P77" s="9">
        <f t="shared" si="22"/>
        <v>-50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-3</v>
      </c>
      <c r="M78" s="13">
        <f t="shared" si="26"/>
        <v>2</v>
      </c>
      <c r="N78" s="9">
        <f t="shared" si="21"/>
        <v>0</v>
      </c>
      <c r="O78" s="15">
        <f t="shared" si="27"/>
        <v>1</v>
      </c>
      <c r="P78" s="9">
        <f t="shared" si="22"/>
        <v>-50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-3</v>
      </c>
      <c r="M79" s="13">
        <f t="shared" si="26"/>
        <v>2</v>
      </c>
      <c r="N79" s="9">
        <f t="shared" si="21"/>
        <v>0</v>
      </c>
      <c r="O79" s="15">
        <f t="shared" si="27"/>
        <v>1</v>
      </c>
      <c r="P79" s="9">
        <f t="shared" si="22"/>
        <v>-50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>
        <v>1</v>
      </c>
      <c r="C80" s="3"/>
      <c r="D80" s="1"/>
      <c r="E80" s="1"/>
      <c r="F80" s="1"/>
      <c r="G80" s="3">
        <v>1</v>
      </c>
      <c r="H80" s="1"/>
      <c r="I80" s="1"/>
      <c r="J80" s="13">
        <f t="shared" si="19"/>
        <v>1</v>
      </c>
      <c r="K80" s="13">
        <f t="shared" si="20"/>
        <v>1</v>
      </c>
      <c r="L80" s="13">
        <f t="shared" si="25"/>
        <v>-2</v>
      </c>
      <c r="M80" s="13">
        <f t="shared" si="26"/>
        <v>3</v>
      </c>
      <c r="N80" s="9">
        <f t="shared" si="21"/>
        <v>-2</v>
      </c>
      <c r="O80" s="15">
        <f t="shared" si="27"/>
        <v>-1</v>
      </c>
      <c r="P80" s="9">
        <f t="shared" si="22"/>
        <v>50</v>
      </c>
      <c r="Q80" s="13">
        <f t="shared" si="23"/>
        <v>2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-2</v>
      </c>
      <c r="M81" s="13">
        <f t="shared" si="26"/>
        <v>3</v>
      </c>
      <c r="N81" s="9">
        <f t="shared" si="21"/>
        <v>0</v>
      </c>
      <c r="O81" s="15">
        <f t="shared" si="27"/>
        <v>-1</v>
      </c>
      <c r="P81" s="9">
        <f t="shared" si="22"/>
        <v>50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-2</v>
      </c>
      <c r="M82" s="13">
        <f t="shared" si="26"/>
        <v>3</v>
      </c>
      <c r="N82" s="9">
        <f t="shared" si="21"/>
        <v>0</v>
      </c>
      <c r="O82" s="15">
        <f t="shared" si="27"/>
        <v>-1</v>
      </c>
      <c r="P82" s="9">
        <f t="shared" si="22"/>
        <v>50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>
        <v>1</v>
      </c>
      <c r="H83" s="1"/>
      <c r="I83" s="1"/>
      <c r="J83" s="13">
        <f t="shared" si="19"/>
        <v>0</v>
      </c>
      <c r="K83" s="13">
        <f t="shared" si="20"/>
        <v>1</v>
      </c>
      <c r="L83" s="13">
        <f t="shared" si="25"/>
        <v>-2</v>
      </c>
      <c r="M83" s="13">
        <f t="shared" si="26"/>
        <v>4</v>
      </c>
      <c r="N83" s="9">
        <f t="shared" si="21"/>
        <v>-1</v>
      </c>
      <c r="O83" s="15">
        <f t="shared" si="27"/>
        <v>-2</v>
      </c>
      <c r="P83" s="9">
        <f t="shared" si="22"/>
        <v>100</v>
      </c>
      <c r="Q83" s="13">
        <f t="shared" si="23"/>
        <v>1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-2</v>
      </c>
      <c r="M84" s="13">
        <f t="shared" si="26"/>
        <v>4</v>
      </c>
      <c r="N84" s="9">
        <f t="shared" si="21"/>
        <v>0</v>
      </c>
      <c r="O84" s="15">
        <f t="shared" si="27"/>
        <v>-2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-2</v>
      </c>
      <c r="M85" s="13">
        <f t="shared" si="26"/>
        <v>4</v>
      </c>
      <c r="N85" s="9">
        <f t="shared" si="21"/>
        <v>0</v>
      </c>
      <c r="O85" s="15">
        <f t="shared" si="27"/>
        <v>-2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-2</v>
      </c>
      <c r="M86" s="13">
        <f t="shared" si="26"/>
        <v>4</v>
      </c>
      <c r="N86" s="9">
        <f t="shared" si="21"/>
        <v>0</v>
      </c>
      <c r="O86" s="15">
        <f t="shared" si="27"/>
        <v>-2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-2</v>
      </c>
      <c r="M87" s="13">
        <f t="shared" si="26"/>
        <v>4</v>
      </c>
      <c r="N87" s="9">
        <f t="shared" si="21"/>
        <v>0</v>
      </c>
      <c r="O87" s="15">
        <f t="shared" si="27"/>
        <v>-2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-2</v>
      </c>
      <c r="M88" s="13">
        <f t="shared" si="26"/>
        <v>4</v>
      </c>
      <c r="N88" s="9">
        <f t="shared" si="21"/>
        <v>0</v>
      </c>
      <c r="O88" s="15">
        <f t="shared" si="27"/>
        <v>-2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-2</v>
      </c>
      <c r="M89" s="13">
        <f t="shared" si="26"/>
        <v>4</v>
      </c>
      <c r="N89" s="9">
        <f t="shared" si="21"/>
        <v>0</v>
      </c>
      <c r="O89" s="15">
        <f t="shared" si="27"/>
        <v>-2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>
        <v>1</v>
      </c>
      <c r="C90" s="1"/>
      <c r="D90" s="1"/>
      <c r="E90" s="1"/>
      <c r="F90" s="1"/>
      <c r="G90" s="1"/>
      <c r="H90" s="1"/>
      <c r="I90" s="1"/>
      <c r="J90" s="13">
        <f t="shared" si="19"/>
        <v>1</v>
      </c>
      <c r="K90" s="13">
        <f t="shared" si="20"/>
        <v>0</v>
      </c>
      <c r="L90" s="13">
        <f t="shared" si="25"/>
        <v>-1</v>
      </c>
      <c r="M90" s="13">
        <f t="shared" si="26"/>
        <v>4</v>
      </c>
      <c r="N90" s="9">
        <f t="shared" si="21"/>
        <v>-1</v>
      </c>
      <c r="O90" s="15">
        <f t="shared" si="27"/>
        <v>-3</v>
      </c>
      <c r="P90" s="9">
        <f t="shared" si="22"/>
        <v>150</v>
      </c>
      <c r="Q90" s="13">
        <f t="shared" si="23"/>
        <v>1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-1</v>
      </c>
      <c r="M91" s="13">
        <f t="shared" si="26"/>
        <v>4</v>
      </c>
      <c r="N91" s="9">
        <f t="shared" si="21"/>
        <v>0</v>
      </c>
      <c r="O91" s="15">
        <f t="shared" si="27"/>
        <v>-3</v>
      </c>
      <c r="P91" s="9">
        <f t="shared" si="22"/>
        <v>150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-1</v>
      </c>
      <c r="M92" s="13">
        <f t="shared" si="26"/>
        <v>4</v>
      </c>
      <c r="N92" s="9">
        <f t="shared" si="21"/>
        <v>0</v>
      </c>
      <c r="O92" s="15">
        <f t="shared" si="27"/>
        <v>-3</v>
      </c>
      <c r="P92" s="9">
        <f t="shared" si="22"/>
        <v>150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-1</v>
      </c>
      <c r="M93" s="13">
        <f t="shared" si="26"/>
        <v>4</v>
      </c>
      <c r="N93" s="9">
        <f t="shared" si="21"/>
        <v>0</v>
      </c>
      <c r="O93" s="15">
        <f t="shared" si="27"/>
        <v>-3</v>
      </c>
      <c r="P93" s="9">
        <f t="shared" si="22"/>
        <v>150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>
        <v>1</v>
      </c>
      <c r="F94" s="1"/>
      <c r="G94" s="1"/>
      <c r="H94" s="1"/>
      <c r="I94" s="1"/>
      <c r="J94" s="13">
        <f t="shared" si="19"/>
        <v>-1</v>
      </c>
      <c r="K94" s="13">
        <f t="shared" si="20"/>
        <v>0</v>
      </c>
      <c r="L94" s="13">
        <f t="shared" si="25"/>
        <v>-2</v>
      </c>
      <c r="M94" s="13">
        <f t="shared" si="26"/>
        <v>4</v>
      </c>
      <c r="N94" s="9">
        <f t="shared" si="21"/>
        <v>1</v>
      </c>
      <c r="O94" s="15">
        <f t="shared" si="27"/>
        <v>-2</v>
      </c>
      <c r="P94" s="9">
        <f t="shared" si="22"/>
        <v>100</v>
      </c>
      <c r="Q94" s="13">
        <f t="shared" si="23"/>
        <v>0</v>
      </c>
      <c r="R94" s="13">
        <f t="shared" si="24"/>
        <v>1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4</v>
      </c>
      <c r="C96" s="13">
        <f t="shared" si="28"/>
        <v>1</v>
      </c>
      <c r="D96" s="13">
        <f t="shared" si="28"/>
        <v>2</v>
      </c>
      <c r="E96" s="13">
        <f t="shared" si="28"/>
        <v>5</v>
      </c>
      <c r="F96" s="13">
        <f t="shared" si="28"/>
        <v>4</v>
      </c>
      <c r="G96" s="13">
        <f t="shared" si="28"/>
        <v>8</v>
      </c>
      <c r="H96" s="13">
        <f t="shared" si="28"/>
        <v>4</v>
      </c>
      <c r="I96" s="13">
        <f t="shared" si="28"/>
        <v>4</v>
      </c>
      <c r="J96" s="13">
        <f t="shared" si="28"/>
        <v>-2</v>
      </c>
      <c r="K96" s="13">
        <f t="shared" si="28"/>
        <v>4</v>
      </c>
      <c r="L96" s="13"/>
      <c r="M96" s="13"/>
      <c r="N96" s="13">
        <f>SUM(N4:N94)</f>
        <v>-2</v>
      </c>
      <c r="O96" s="13"/>
      <c r="P96" s="13"/>
      <c r="Q96" s="13">
        <f>SUM(Q4:Q94)</f>
        <v>17</v>
      </c>
      <c r="R96" s="13">
        <f>SUM(R4:R94)</f>
        <v>15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B30" sqref="B30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51</v>
      </c>
      <c r="H1" s="6"/>
      <c r="T1" s="5" t="s">
        <v>0</v>
      </c>
      <c r="U1" s="7" t="str">
        <f>B1</f>
        <v>Zebra Swallowtail</v>
      </c>
      <c r="V1" s="8"/>
      <c r="W1" s="6"/>
      <c r="X1" s="8"/>
      <c r="Y1" s="6" t="str">
        <f>G1</f>
        <v>Spring 1997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25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-5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-0.6</v>
      </c>
      <c r="AA4" s="9">
        <f aca="true" t="shared" si="6" ref="AA4:AA16">Z4*100/$Z$17</f>
        <v>20</v>
      </c>
      <c r="AB4" s="15">
        <f>SUM(Q4:Q10)+SUM(R4:R10)</f>
        <v>1</v>
      </c>
      <c r="AC4" s="15">
        <f>100*SUM(Q4:Q10)/AB4</f>
        <v>0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15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6</v>
      </c>
      <c r="AC5" s="15">
        <f>100*SUM(Q11:Q17)/AB5</f>
        <v>50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10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8</v>
      </c>
      <c r="AC6" s="15">
        <f>100*SUM(Q18:Q24)/AB6</f>
        <v>50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40</v>
      </c>
      <c r="W7" s="8"/>
      <c r="Y7" s="18" t="s">
        <v>34</v>
      </c>
      <c r="Z7" s="15">
        <f>SUM(N25:N31)</f>
        <v>-2.4</v>
      </c>
      <c r="AA7" s="9">
        <f t="shared" si="6"/>
        <v>80</v>
      </c>
      <c r="AB7" s="15">
        <f>SUM(Q25:Q31)+SUM(R25:R31)</f>
        <v>6</v>
      </c>
      <c r="AC7" s="15">
        <f>100*SUM(Q25:Q31)/AB7</f>
        <v>16.666666666666668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1.2</v>
      </c>
      <c r="AA8" s="9">
        <f t="shared" si="6"/>
        <v>-40</v>
      </c>
      <c r="AB8" s="15">
        <f>SUM(Q32:Q38)+SUM(R32:R38)</f>
        <v>2</v>
      </c>
      <c r="AC8" s="15">
        <f>100*SUM(Q32:Q38)/AB8</f>
        <v>100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-0.6</v>
      </c>
      <c r="AA9" s="9">
        <f t="shared" si="6"/>
        <v>20</v>
      </c>
      <c r="AB9" s="15">
        <f>SUM(Q39:Q45)+SUM(R39:R45)</f>
        <v>1</v>
      </c>
      <c r="AC9" s="15">
        <f>100*SUM(Q39:Q45)/AB9</f>
        <v>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>
        <v>1</v>
      </c>
      <c r="I10" s="1"/>
      <c r="J10" s="13">
        <f t="shared" si="0"/>
        <v>0</v>
      </c>
      <c r="K10" s="13">
        <f t="shared" si="1"/>
        <v>-1</v>
      </c>
      <c r="L10" s="13">
        <f t="shared" si="7"/>
        <v>0</v>
      </c>
      <c r="M10" s="13">
        <f t="shared" si="8"/>
        <v>-1</v>
      </c>
      <c r="N10" s="9">
        <f t="shared" si="2"/>
        <v>-0.6</v>
      </c>
      <c r="O10" s="15">
        <f t="shared" si="9"/>
        <v>-0.6</v>
      </c>
      <c r="P10" s="9">
        <f t="shared" si="3"/>
        <v>20.000000000000004</v>
      </c>
      <c r="Q10" s="13">
        <f t="shared" si="4"/>
        <v>0</v>
      </c>
      <c r="R10" s="13">
        <f t="shared" si="5"/>
        <v>1</v>
      </c>
      <c r="U10" s="12" t="s">
        <v>2</v>
      </c>
      <c r="V10" s="9">
        <f>100*(+C96/(B96+C96))</f>
        <v>33.33333333333333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-1</v>
      </c>
      <c r="N11" s="9">
        <f t="shared" si="2"/>
        <v>0</v>
      </c>
      <c r="O11" s="15">
        <f t="shared" si="9"/>
        <v>-0.6</v>
      </c>
      <c r="P11" s="9">
        <f t="shared" si="3"/>
        <v>20.000000000000004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57.14285714285714</v>
      </c>
      <c r="W11" s="8"/>
      <c r="Y11" s="20" t="s">
        <v>39</v>
      </c>
      <c r="Z11" s="15">
        <f>SUM(N53:N59)</f>
        <v>0</v>
      </c>
      <c r="AA11" s="9">
        <f t="shared" si="6"/>
        <v>0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-1</v>
      </c>
      <c r="N12" s="9">
        <f t="shared" si="2"/>
        <v>0</v>
      </c>
      <c r="O12" s="15">
        <f t="shared" si="9"/>
        <v>-0.6</v>
      </c>
      <c r="P12" s="9">
        <f t="shared" si="3"/>
        <v>20.000000000000004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50</v>
      </c>
      <c r="W12" s="8"/>
      <c r="X12" s="20" t="s">
        <v>41</v>
      </c>
      <c r="Z12" s="15">
        <f>SUM(N60:N66)</f>
        <v>-0.6</v>
      </c>
      <c r="AA12" s="9">
        <f t="shared" si="6"/>
        <v>20</v>
      </c>
      <c r="AB12" s="15">
        <f>SUM(Q60:Q66)+SUM(R60:R66)</f>
        <v>1</v>
      </c>
      <c r="AC12" s="15">
        <f>100*SUM(Q60:Q66)/AB12</f>
        <v>0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-1</v>
      </c>
      <c r="N13" s="9">
        <f t="shared" si="2"/>
        <v>0</v>
      </c>
      <c r="O13" s="15">
        <f t="shared" si="9"/>
        <v>-0.6</v>
      </c>
      <c r="P13" s="9">
        <f t="shared" si="3"/>
        <v>20.000000000000004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>
        <v>1</v>
      </c>
      <c r="C14" s="1"/>
      <c r="D14" s="1"/>
      <c r="E14" s="1">
        <v>1</v>
      </c>
      <c r="F14" s="1"/>
      <c r="G14" s="1">
        <v>1</v>
      </c>
      <c r="H14" s="1">
        <v>1</v>
      </c>
      <c r="I14" s="1">
        <v>1</v>
      </c>
      <c r="J14" s="13">
        <f t="shared" si="0"/>
        <v>0</v>
      </c>
      <c r="K14" s="13">
        <f t="shared" si="1"/>
        <v>-1</v>
      </c>
      <c r="L14" s="13">
        <f t="shared" si="7"/>
        <v>0</v>
      </c>
      <c r="M14" s="13">
        <f t="shared" si="8"/>
        <v>-2</v>
      </c>
      <c r="N14" s="9">
        <f t="shared" si="2"/>
        <v>-0.6</v>
      </c>
      <c r="O14" s="15">
        <f t="shared" si="9"/>
        <v>-1.2</v>
      </c>
      <c r="P14" s="9">
        <f t="shared" si="3"/>
        <v>40.00000000000001</v>
      </c>
      <c r="Q14" s="13">
        <f t="shared" si="4"/>
        <v>2</v>
      </c>
      <c r="R14" s="13">
        <f t="shared" si="5"/>
        <v>3</v>
      </c>
      <c r="T14" s="12"/>
      <c r="W14" s="8"/>
      <c r="X14" s="20" t="s">
        <v>43</v>
      </c>
      <c r="Z14" s="15">
        <f>SUM(N74:N80)</f>
        <v>0</v>
      </c>
      <c r="AA14" s="9">
        <f t="shared" si="6"/>
        <v>0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-2</v>
      </c>
      <c r="N15" s="9">
        <f t="shared" si="2"/>
        <v>0</v>
      </c>
      <c r="O15" s="15">
        <f t="shared" si="9"/>
        <v>-1.2</v>
      </c>
      <c r="P15" s="9">
        <f t="shared" si="3"/>
        <v>40.00000000000001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-2</v>
      </c>
      <c r="N16" s="9">
        <f t="shared" si="2"/>
        <v>0</v>
      </c>
      <c r="O16" s="15">
        <f t="shared" si="9"/>
        <v>-1.2</v>
      </c>
      <c r="P16" s="9">
        <f t="shared" si="3"/>
        <v>40.00000000000001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>
        <v>1</v>
      </c>
      <c r="H17" s="1"/>
      <c r="I17" s="1"/>
      <c r="J17" s="13">
        <f t="shared" si="0"/>
        <v>0</v>
      </c>
      <c r="K17" s="13">
        <f t="shared" si="1"/>
        <v>1</v>
      </c>
      <c r="L17" s="13">
        <f t="shared" si="7"/>
        <v>0</v>
      </c>
      <c r="M17" s="13">
        <f t="shared" si="8"/>
        <v>-1</v>
      </c>
      <c r="N17" s="9">
        <f t="shared" si="2"/>
        <v>0.6</v>
      </c>
      <c r="O17" s="15">
        <f t="shared" si="9"/>
        <v>-0.6</v>
      </c>
      <c r="P17" s="9">
        <f t="shared" si="3"/>
        <v>20.000000000000004</v>
      </c>
      <c r="Q17" s="13">
        <f t="shared" si="4"/>
        <v>1</v>
      </c>
      <c r="R17" s="13">
        <f t="shared" si="5"/>
        <v>0</v>
      </c>
      <c r="T17" s="12"/>
      <c r="X17" s="8"/>
      <c r="Y17" s="12" t="s">
        <v>46</v>
      </c>
      <c r="Z17" s="13">
        <f>SUM(Z4:Z16)</f>
        <v>-3</v>
      </c>
      <c r="AA17" s="13">
        <f>SUM(AA4:AA16)</f>
        <v>100</v>
      </c>
      <c r="AB17" s="13">
        <f>SUM(AB4:AB16)</f>
        <v>25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-1</v>
      </c>
      <c r="N18" s="9">
        <f t="shared" si="2"/>
        <v>0</v>
      </c>
      <c r="O18" s="15">
        <f t="shared" si="9"/>
        <v>-0.6</v>
      </c>
      <c r="P18" s="9">
        <f t="shared" si="3"/>
        <v>20.000000000000004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-1</v>
      </c>
      <c r="N19" s="9">
        <f t="shared" si="2"/>
        <v>0</v>
      </c>
      <c r="O19" s="15">
        <f t="shared" si="9"/>
        <v>-0.6</v>
      </c>
      <c r="P19" s="9">
        <f t="shared" si="3"/>
        <v>20.000000000000004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>
        <v>1</v>
      </c>
      <c r="G20" s="3">
        <v>1</v>
      </c>
      <c r="H20" s="1"/>
      <c r="I20" s="1"/>
      <c r="J20" s="13">
        <f t="shared" si="0"/>
        <v>0</v>
      </c>
      <c r="K20" s="13">
        <f t="shared" si="1"/>
        <v>2</v>
      </c>
      <c r="L20" s="13">
        <f t="shared" si="7"/>
        <v>0</v>
      </c>
      <c r="M20" s="13">
        <f t="shared" si="8"/>
        <v>1</v>
      </c>
      <c r="N20" s="9">
        <f t="shared" si="2"/>
        <v>1.2</v>
      </c>
      <c r="O20" s="15">
        <f t="shared" si="9"/>
        <v>0.6</v>
      </c>
      <c r="P20" s="9">
        <f t="shared" si="3"/>
        <v>-20.000000000000004</v>
      </c>
      <c r="Q20" s="13">
        <f t="shared" si="4"/>
        <v>2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1</v>
      </c>
      <c r="N21" s="9">
        <f t="shared" si="2"/>
        <v>0</v>
      </c>
      <c r="O21" s="15">
        <f t="shared" si="9"/>
        <v>0.6</v>
      </c>
      <c r="P21" s="9">
        <f t="shared" si="3"/>
        <v>-20.000000000000004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1</v>
      </c>
      <c r="N22" s="9">
        <f t="shared" si="2"/>
        <v>0</v>
      </c>
      <c r="O22" s="15">
        <f t="shared" si="9"/>
        <v>0.6</v>
      </c>
      <c r="P22" s="9">
        <f t="shared" si="3"/>
        <v>-20.000000000000004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>
        <v>2</v>
      </c>
      <c r="F23" s="1"/>
      <c r="G23" s="1"/>
      <c r="H23" s="1">
        <v>2</v>
      </c>
      <c r="I23" s="1"/>
      <c r="J23" s="13">
        <f t="shared" si="0"/>
        <v>-2</v>
      </c>
      <c r="K23" s="13">
        <f t="shared" si="1"/>
        <v>-2</v>
      </c>
      <c r="L23" s="13">
        <f t="shared" si="7"/>
        <v>-2</v>
      </c>
      <c r="M23" s="13">
        <f t="shared" si="8"/>
        <v>-1</v>
      </c>
      <c r="N23" s="9">
        <f t="shared" si="2"/>
        <v>-2.4</v>
      </c>
      <c r="O23" s="15">
        <f t="shared" si="9"/>
        <v>-1.7999999999999998</v>
      </c>
      <c r="P23" s="9">
        <f t="shared" si="3"/>
        <v>60</v>
      </c>
      <c r="Q23" s="13">
        <f t="shared" si="4"/>
        <v>0</v>
      </c>
      <c r="R23" s="13">
        <f t="shared" si="5"/>
        <v>4</v>
      </c>
      <c r="T23" s="12"/>
      <c r="X23" s="8"/>
      <c r="Y23" s="8"/>
    </row>
    <row r="24" spans="1:25" ht="15">
      <c r="A24" s="17">
        <v>32592</v>
      </c>
      <c r="B24" s="3"/>
      <c r="C24" s="3">
        <v>1</v>
      </c>
      <c r="D24" s="1"/>
      <c r="E24" s="3"/>
      <c r="F24" s="1"/>
      <c r="G24" s="3">
        <v>1</v>
      </c>
      <c r="H24" s="1"/>
      <c r="I24" s="1"/>
      <c r="J24" s="13">
        <f t="shared" si="0"/>
        <v>1</v>
      </c>
      <c r="K24" s="13">
        <f t="shared" si="1"/>
        <v>1</v>
      </c>
      <c r="L24" s="13">
        <f t="shared" si="7"/>
        <v>-1</v>
      </c>
      <c r="M24" s="13">
        <f t="shared" si="8"/>
        <v>0</v>
      </c>
      <c r="N24" s="9">
        <f t="shared" si="2"/>
        <v>1.2</v>
      </c>
      <c r="O24" s="15">
        <f t="shared" si="9"/>
        <v>-0.5999999999999999</v>
      </c>
      <c r="P24" s="9">
        <f t="shared" si="3"/>
        <v>20</v>
      </c>
      <c r="Q24" s="13">
        <f t="shared" si="4"/>
        <v>2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-1</v>
      </c>
      <c r="M25" s="13">
        <f t="shared" si="8"/>
        <v>0</v>
      </c>
      <c r="N25" s="9">
        <f t="shared" si="2"/>
        <v>0</v>
      </c>
      <c r="O25" s="15">
        <f t="shared" si="9"/>
        <v>-0.5999999999999999</v>
      </c>
      <c r="P25" s="9">
        <f t="shared" si="3"/>
        <v>20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-1</v>
      </c>
      <c r="M26" s="13">
        <f t="shared" si="8"/>
        <v>0</v>
      </c>
      <c r="N26" s="9">
        <f t="shared" si="2"/>
        <v>0</v>
      </c>
      <c r="O26" s="15">
        <f t="shared" si="9"/>
        <v>-0.5999999999999999</v>
      </c>
      <c r="P26" s="9">
        <f t="shared" si="3"/>
        <v>20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>
        <v>1</v>
      </c>
      <c r="C27" s="1"/>
      <c r="D27" s="1"/>
      <c r="E27" s="1">
        <v>1</v>
      </c>
      <c r="F27" s="1"/>
      <c r="G27" s="1"/>
      <c r="H27" s="1">
        <v>1</v>
      </c>
      <c r="I27" s="1"/>
      <c r="J27" s="13">
        <f t="shared" si="0"/>
        <v>0</v>
      </c>
      <c r="K27" s="13">
        <f t="shared" si="1"/>
        <v>-1</v>
      </c>
      <c r="L27" s="13">
        <f t="shared" si="7"/>
        <v>-1</v>
      </c>
      <c r="M27" s="13">
        <f t="shared" si="8"/>
        <v>-1</v>
      </c>
      <c r="N27" s="9">
        <f t="shared" si="2"/>
        <v>-0.6</v>
      </c>
      <c r="O27" s="15">
        <f t="shared" si="9"/>
        <v>-1.1999999999999997</v>
      </c>
      <c r="P27" s="9">
        <f t="shared" si="3"/>
        <v>40</v>
      </c>
      <c r="Q27" s="13">
        <f t="shared" si="4"/>
        <v>1</v>
      </c>
      <c r="R27" s="13">
        <f t="shared" si="5"/>
        <v>2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-1</v>
      </c>
      <c r="M28" s="13">
        <f t="shared" si="8"/>
        <v>-1</v>
      </c>
      <c r="N28" s="9">
        <f t="shared" si="2"/>
        <v>0</v>
      </c>
      <c r="O28" s="15">
        <f t="shared" si="9"/>
        <v>-1.1999999999999997</v>
      </c>
      <c r="P28" s="9">
        <f t="shared" si="3"/>
        <v>40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>
        <v>1</v>
      </c>
      <c r="F29" s="1"/>
      <c r="G29" s="1"/>
      <c r="H29" s="1"/>
      <c r="I29" s="1">
        <v>1</v>
      </c>
      <c r="J29" s="13">
        <f t="shared" si="0"/>
        <v>-1</v>
      </c>
      <c r="K29" s="13">
        <f t="shared" si="1"/>
        <v>-1</v>
      </c>
      <c r="L29" s="13">
        <f t="shared" si="7"/>
        <v>-2</v>
      </c>
      <c r="M29" s="13">
        <f t="shared" si="8"/>
        <v>-2</v>
      </c>
      <c r="N29" s="9">
        <f t="shared" si="2"/>
        <v>-1.2</v>
      </c>
      <c r="O29" s="15">
        <f t="shared" si="9"/>
        <v>-2.3999999999999995</v>
      </c>
      <c r="P29" s="9">
        <f t="shared" si="3"/>
        <v>80</v>
      </c>
      <c r="Q29" s="13">
        <f t="shared" si="4"/>
        <v>0</v>
      </c>
      <c r="R29" s="13">
        <f t="shared" si="5"/>
        <v>2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-2</v>
      </c>
      <c r="M30" s="13">
        <f t="shared" si="8"/>
        <v>-2</v>
      </c>
      <c r="N30" s="9">
        <f t="shared" si="2"/>
        <v>0</v>
      </c>
      <c r="O30" s="15">
        <f t="shared" si="9"/>
        <v>-2.3999999999999995</v>
      </c>
      <c r="P30" s="9">
        <f t="shared" si="3"/>
        <v>80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>
        <v>1</v>
      </c>
      <c r="E31" s="1"/>
      <c r="F31" s="3"/>
      <c r="G31" s="3"/>
      <c r="H31" s="1"/>
      <c r="I31" s="3"/>
      <c r="J31" s="13">
        <f t="shared" si="0"/>
        <v>-1</v>
      </c>
      <c r="K31" s="13">
        <f t="shared" si="1"/>
        <v>0</v>
      </c>
      <c r="L31" s="13">
        <f t="shared" si="7"/>
        <v>-3</v>
      </c>
      <c r="M31" s="13">
        <f t="shared" si="8"/>
        <v>-2</v>
      </c>
      <c r="N31" s="9">
        <f t="shared" si="2"/>
        <v>-0.6</v>
      </c>
      <c r="O31" s="15">
        <f t="shared" si="9"/>
        <v>-2.9999999999999996</v>
      </c>
      <c r="P31" s="9">
        <f t="shared" si="3"/>
        <v>100</v>
      </c>
      <c r="Q31" s="13">
        <f t="shared" si="4"/>
        <v>0</v>
      </c>
      <c r="R31" s="13">
        <f t="shared" si="5"/>
        <v>1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-3</v>
      </c>
      <c r="M32" s="13">
        <f t="shared" si="8"/>
        <v>-2</v>
      </c>
      <c r="N32" s="9">
        <f t="shared" si="2"/>
        <v>0</v>
      </c>
      <c r="O32" s="15">
        <f t="shared" si="9"/>
        <v>-2.9999999999999996</v>
      </c>
      <c r="P32" s="9">
        <f t="shared" si="3"/>
        <v>100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-3</v>
      </c>
      <c r="M33" s="13">
        <f t="shared" si="8"/>
        <v>-2</v>
      </c>
      <c r="N33" s="9">
        <f t="shared" si="2"/>
        <v>0</v>
      </c>
      <c r="O33" s="15">
        <f t="shared" si="9"/>
        <v>-2.9999999999999996</v>
      </c>
      <c r="P33" s="9">
        <f t="shared" si="3"/>
        <v>100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-3</v>
      </c>
      <c r="M34" s="13">
        <f t="shared" si="8"/>
        <v>-2</v>
      </c>
      <c r="N34" s="9">
        <f t="shared" si="2"/>
        <v>0</v>
      </c>
      <c r="O34" s="15">
        <f t="shared" si="9"/>
        <v>-2.9999999999999996</v>
      </c>
      <c r="P34" s="9">
        <f t="shared" si="3"/>
        <v>100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>
        <v>1</v>
      </c>
      <c r="G35" s="1"/>
      <c r="H35" s="1"/>
      <c r="I35" s="1"/>
      <c r="J35" s="13">
        <f t="shared" si="0"/>
        <v>0</v>
      </c>
      <c r="K35" s="13">
        <f t="shared" si="1"/>
        <v>1</v>
      </c>
      <c r="L35" s="13">
        <f t="shared" si="7"/>
        <v>-3</v>
      </c>
      <c r="M35" s="13">
        <f t="shared" si="8"/>
        <v>-1</v>
      </c>
      <c r="N35" s="9">
        <f t="shared" si="2"/>
        <v>0.6</v>
      </c>
      <c r="O35" s="15">
        <f t="shared" si="9"/>
        <v>-2.3999999999999995</v>
      </c>
      <c r="P35" s="9">
        <f t="shared" si="3"/>
        <v>80</v>
      </c>
      <c r="Q35" s="13">
        <f t="shared" si="4"/>
        <v>1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-3</v>
      </c>
      <c r="M36" s="13">
        <f t="shared" si="8"/>
        <v>-1</v>
      </c>
      <c r="N36" s="9">
        <f aca="true" t="shared" si="12" ref="N36:N67">(+J36+K36)*($J$96/($J$96+$K$96))</f>
        <v>0</v>
      </c>
      <c r="O36" s="15">
        <f t="shared" si="9"/>
        <v>-2.3999999999999995</v>
      </c>
      <c r="P36" s="9">
        <f aca="true" t="shared" si="13" ref="P36:P67">O36*100/$N$96</f>
        <v>80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>
        <v>1</v>
      </c>
      <c r="G37" s="1"/>
      <c r="H37" s="1"/>
      <c r="I37" s="1"/>
      <c r="J37" s="13">
        <f t="shared" si="10"/>
        <v>0</v>
      </c>
      <c r="K37" s="13">
        <f t="shared" si="11"/>
        <v>1</v>
      </c>
      <c r="L37" s="13">
        <f aca="true" t="shared" si="16" ref="L37:L68">L36+J37</f>
        <v>-3</v>
      </c>
      <c r="M37" s="13">
        <f aca="true" t="shared" si="17" ref="M37:M68">M36+K37</f>
        <v>0</v>
      </c>
      <c r="N37" s="9">
        <f t="shared" si="12"/>
        <v>0.6</v>
      </c>
      <c r="O37" s="15">
        <f aca="true" t="shared" si="18" ref="O37:O68">O36+N37</f>
        <v>-1.7999999999999994</v>
      </c>
      <c r="P37" s="9">
        <f t="shared" si="13"/>
        <v>59.99999999999999</v>
      </c>
      <c r="Q37" s="13">
        <f t="shared" si="14"/>
        <v>1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-3</v>
      </c>
      <c r="M38" s="13">
        <f t="shared" si="17"/>
        <v>0</v>
      </c>
      <c r="N38" s="9">
        <f t="shared" si="12"/>
        <v>0</v>
      </c>
      <c r="O38" s="15">
        <f t="shared" si="18"/>
        <v>-1.7999999999999994</v>
      </c>
      <c r="P38" s="9">
        <f t="shared" si="13"/>
        <v>59.99999999999999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-3</v>
      </c>
      <c r="M39" s="13">
        <f t="shared" si="17"/>
        <v>0</v>
      </c>
      <c r="N39" s="9">
        <f t="shared" si="12"/>
        <v>0</v>
      </c>
      <c r="O39" s="15">
        <f t="shared" si="18"/>
        <v>-1.7999999999999994</v>
      </c>
      <c r="P39" s="9">
        <f t="shared" si="13"/>
        <v>59.99999999999999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-3</v>
      </c>
      <c r="M40" s="13">
        <f t="shared" si="17"/>
        <v>0</v>
      </c>
      <c r="N40" s="9">
        <f t="shared" si="12"/>
        <v>0</v>
      </c>
      <c r="O40" s="15">
        <f t="shared" si="18"/>
        <v>-1.7999999999999994</v>
      </c>
      <c r="P40" s="9">
        <f t="shared" si="13"/>
        <v>59.99999999999999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-3</v>
      </c>
      <c r="M41" s="13">
        <f t="shared" si="17"/>
        <v>0</v>
      </c>
      <c r="N41" s="9">
        <f t="shared" si="12"/>
        <v>0</v>
      </c>
      <c r="O41" s="15">
        <f t="shared" si="18"/>
        <v>-1.7999999999999994</v>
      </c>
      <c r="P41" s="9">
        <f t="shared" si="13"/>
        <v>59.99999999999999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-3</v>
      </c>
      <c r="M42" s="13">
        <f t="shared" si="17"/>
        <v>0</v>
      </c>
      <c r="N42" s="9">
        <f t="shared" si="12"/>
        <v>0</v>
      </c>
      <c r="O42" s="15">
        <f t="shared" si="18"/>
        <v>-1.7999999999999994</v>
      </c>
      <c r="P42" s="9">
        <f t="shared" si="13"/>
        <v>59.99999999999999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-3</v>
      </c>
      <c r="M43" s="13">
        <f t="shared" si="17"/>
        <v>0</v>
      </c>
      <c r="N43" s="9">
        <f t="shared" si="12"/>
        <v>0</v>
      </c>
      <c r="O43" s="15">
        <f t="shared" si="18"/>
        <v>-1.7999999999999994</v>
      </c>
      <c r="P43" s="9">
        <f t="shared" si="13"/>
        <v>59.99999999999999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-3</v>
      </c>
      <c r="M44" s="13">
        <f t="shared" si="17"/>
        <v>0</v>
      </c>
      <c r="N44" s="9">
        <f t="shared" si="12"/>
        <v>0</v>
      </c>
      <c r="O44" s="15">
        <f t="shared" si="18"/>
        <v>-1.7999999999999994</v>
      </c>
      <c r="P44" s="9">
        <f t="shared" si="13"/>
        <v>59.99999999999999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>
        <v>1</v>
      </c>
      <c r="J45" s="13">
        <f t="shared" si="10"/>
        <v>0</v>
      </c>
      <c r="K45" s="13">
        <f t="shared" si="11"/>
        <v>-1</v>
      </c>
      <c r="L45" s="13">
        <f t="shared" si="16"/>
        <v>-3</v>
      </c>
      <c r="M45" s="13">
        <f t="shared" si="17"/>
        <v>-1</v>
      </c>
      <c r="N45" s="9">
        <f t="shared" si="12"/>
        <v>-0.6</v>
      </c>
      <c r="O45" s="15">
        <f t="shared" si="18"/>
        <v>-2.3999999999999995</v>
      </c>
      <c r="P45" s="9">
        <f t="shared" si="13"/>
        <v>80</v>
      </c>
      <c r="Q45" s="13">
        <f t="shared" si="14"/>
        <v>0</v>
      </c>
      <c r="R45" s="13">
        <f t="shared" si="15"/>
        <v>1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-3</v>
      </c>
      <c r="M46" s="13">
        <f t="shared" si="17"/>
        <v>-1</v>
      </c>
      <c r="N46" s="9">
        <f t="shared" si="12"/>
        <v>0</v>
      </c>
      <c r="O46" s="15">
        <f t="shared" si="18"/>
        <v>-2.3999999999999995</v>
      </c>
      <c r="P46" s="9">
        <f t="shared" si="13"/>
        <v>80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-3</v>
      </c>
      <c r="M47" s="13">
        <f t="shared" si="17"/>
        <v>-1</v>
      </c>
      <c r="N47" s="9">
        <f t="shared" si="12"/>
        <v>0</v>
      </c>
      <c r="O47" s="15">
        <f t="shared" si="18"/>
        <v>-2.3999999999999995</v>
      </c>
      <c r="P47" s="9">
        <f t="shared" si="13"/>
        <v>80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-3</v>
      </c>
      <c r="M48" s="13">
        <f t="shared" si="17"/>
        <v>-1</v>
      </c>
      <c r="N48" s="9">
        <f t="shared" si="12"/>
        <v>0</v>
      </c>
      <c r="O48" s="15">
        <f t="shared" si="18"/>
        <v>-2.3999999999999995</v>
      </c>
      <c r="P48" s="9">
        <f t="shared" si="13"/>
        <v>80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-3</v>
      </c>
      <c r="M49" s="13">
        <f t="shared" si="17"/>
        <v>-1</v>
      </c>
      <c r="N49" s="9">
        <f t="shared" si="12"/>
        <v>0</v>
      </c>
      <c r="O49" s="15">
        <f t="shared" si="18"/>
        <v>-2.3999999999999995</v>
      </c>
      <c r="P49" s="9">
        <f t="shared" si="13"/>
        <v>80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-3</v>
      </c>
      <c r="M50" s="13">
        <f t="shared" si="17"/>
        <v>-1</v>
      </c>
      <c r="N50" s="9">
        <f t="shared" si="12"/>
        <v>0</v>
      </c>
      <c r="O50" s="15">
        <f t="shared" si="18"/>
        <v>-2.3999999999999995</v>
      </c>
      <c r="P50" s="9">
        <f t="shared" si="13"/>
        <v>80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-3</v>
      </c>
      <c r="M51" s="13">
        <f t="shared" si="17"/>
        <v>-1</v>
      </c>
      <c r="N51" s="9">
        <f t="shared" si="12"/>
        <v>0</v>
      </c>
      <c r="O51" s="15">
        <f t="shared" si="18"/>
        <v>-2.3999999999999995</v>
      </c>
      <c r="P51" s="9">
        <f t="shared" si="13"/>
        <v>80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-3</v>
      </c>
      <c r="M52" s="13">
        <f t="shared" si="17"/>
        <v>-1</v>
      </c>
      <c r="N52" s="9">
        <f t="shared" si="12"/>
        <v>0</v>
      </c>
      <c r="O52" s="15">
        <f t="shared" si="18"/>
        <v>-2.3999999999999995</v>
      </c>
      <c r="P52" s="9">
        <f t="shared" si="13"/>
        <v>80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-3</v>
      </c>
      <c r="M53" s="13">
        <f t="shared" si="17"/>
        <v>-1</v>
      </c>
      <c r="N53" s="9">
        <f t="shared" si="12"/>
        <v>0</v>
      </c>
      <c r="O53" s="15">
        <f t="shared" si="18"/>
        <v>-2.3999999999999995</v>
      </c>
      <c r="P53" s="9">
        <f t="shared" si="13"/>
        <v>80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-3</v>
      </c>
      <c r="M54" s="13">
        <f t="shared" si="17"/>
        <v>-1</v>
      </c>
      <c r="N54" s="9">
        <f t="shared" si="12"/>
        <v>0</v>
      </c>
      <c r="O54" s="15">
        <f t="shared" si="18"/>
        <v>-2.3999999999999995</v>
      </c>
      <c r="P54" s="9">
        <f t="shared" si="13"/>
        <v>80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-3</v>
      </c>
      <c r="M55" s="13">
        <f t="shared" si="17"/>
        <v>-1</v>
      </c>
      <c r="N55" s="9">
        <f t="shared" si="12"/>
        <v>0</v>
      </c>
      <c r="O55" s="15">
        <f t="shared" si="18"/>
        <v>-2.3999999999999995</v>
      </c>
      <c r="P55" s="9">
        <f t="shared" si="13"/>
        <v>80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-3</v>
      </c>
      <c r="M56" s="13">
        <f t="shared" si="17"/>
        <v>-1</v>
      </c>
      <c r="N56" s="9">
        <f t="shared" si="12"/>
        <v>0</v>
      </c>
      <c r="O56" s="15">
        <f t="shared" si="18"/>
        <v>-2.3999999999999995</v>
      </c>
      <c r="P56" s="9">
        <f t="shared" si="13"/>
        <v>80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-3</v>
      </c>
      <c r="M57" s="13">
        <f t="shared" si="17"/>
        <v>-1</v>
      </c>
      <c r="N57" s="9">
        <f t="shared" si="12"/>
        <v>0</v>
      </c>
      <c r="O57" s="15">
        <f t="shared" si="18"/>
        <v>-2.3999999999999995</v>
      </c>
      <c r="P57" s="9">
        <f t="shared" si="13"/>
        <v>80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-3</v>
      </c>
      <c r="M58" s="13">
        <f t="shared" si="17"/>
        <v>-1</v>
      </c>
      <c r="N58" s="9">
        <f t="shared" si="12"/>
        <v>0</v>
      </c>
      <c r="O58" s="15">
        <f t="shared" si="18"/>
        <v>-2.3999999999999995</v>
      </c>
      <c r="P58" s="9">
        <f t="shared" si="13"/>
        <v>80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-3</v>
      </c>
      <c r="M59" s="13">
        <f t="shared" si="17"/>
        <v>-1</v>
      </c>
      <c r="N59" s="9">
        <f t="shared" si="12"/>
        <v>0</v>
      </c>
      <c r="O59" s="15">
        <f t="shared" si="18"/>
        <v>-2.3999999999999995</v>
      </c>
      <c r="P59" s="9">
        <f t="shared" si="13"/>
        <v>80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-3</v>
      </c>
      <c r="M60" s="13">
        <f t="shared" si="17"/>
        <v>-1</v>
      </c>
      <c r="N60" s="9">
        <f t="shared" si="12"/>
        <v>0</v>
      </c>
      <c r="O60" s="15">
        <f t="shared" si="18"/>
        <v>-2.3999999999999995</v>
      </c>
      <c r="P60" s="9">
        <f t="shared" si="13"/>
        <v>80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-3</v>
      </c>
      <c r="M61" s="13">
        <f t="shared" si="17"/>
        <v>-1</v>
      </c>
      <c r="N61" s="9">
        <f t="shared" si="12"/>
        <v>0</v>
      </c>
      <c r="O61" s="15">
        <f t="shared" si="18"/>
        <v>-2.3999999999999995</v>
      </c>
      <c r="P61" s="9">
        <f t="shared" si="13"/>
        <v>80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>
        <v>1</v>
      </c>
      <c r="J62" s="13">
        <f t="shared" si="10"/>
        <v>0</v>
      </c>
      <c r="K62" s="13">
        <f t="shared" si="11"/>
        <v>-1</v>
      </c>
      <c r="L62" s="13">
        <f t="shared" si="16"/>
        <v>-3</v>
      </c>
      <c r="M62" s="13">
        <f t="shared" si="17"/>
        <v>-2</v>
      </c>
      <c r="N62" s="9">
        <f t="shared" si="12"/>
        <v>-0.6</v>
      </c>
      <c r="O62" s="15">
        <f t="shared" si="18"/>
        <v>-2.9999999999999996</v>
      </c>
      <c r="P62" s="9">
        <f t="shared" si="13"/>
        <v>100</v>
      </c>
      <c r="Q62" s="13">
        <f t="shared" si="14"/>
        <v>0</v>
      </c>
      <c r="R62" s="13">
        <f t="shared" si="15"/>
        <v>1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-3</v>
      </c>
      <c r="M63" s="13">
        <f t="shared" si="17"/>
        <v>-2</v>
      </c>
      <c r="N63" s="9">
        <f t="shared" si="12"/>
        <v>0</v>
      </c>
      <c r="O63" s="15">
        <f t="shared" si="18"/>
        <v>-2.9999999999999996</v>
      </c>
      <c r="P63" s="9">
        <f t="shared" si="13"/>
        <v>100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-3</v>
      </c>
      <c r="M64" s="13">
        <f t="shared" si="17"/>
        <v>-2</v>
      </c>
      <c r="N64" s="9">
        <f t="shared" si="12"/>
        <v>0</v>
      </c>
      <c r="O64" s="15">
        <f t="shared" si="18"/>
        <v>-2.9999999999999996</v>
      </c>
      <c r="P64" s="9">
        <f t="shared" si="13"/>
        <v>100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-3</v>
      </c>
      <c r="M65" s="13">
        <f t="shared" si="17"/>
        <v>-2</v>
      </c>
      <c r="N65" s="9">
        <f t="shared" si="12"/>
        <v>0</v>
      </c>
      <c r="O65" s="15">
        <f t="shared" si="18"/>
        <v>-2.9999999999999996</v>
      </c>
      <c r="P65" s="9">
        <f t="shared" si="13"/>
        <v>100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-3</v>
      </c>
      <c r="M66" s="13">
        <f t="shared" si="17"/>
        <v>-2</v>
      </c>
      <c r="N66" s="9">
        <f t="shared" si="12"/>
        <v>0</v>
      </c>
      <c r="O66" s="15">
        <f t="shared" si="18"/>
        <v>-2.9999999999999996</v>
      </c>
      <c r="P66" s="9">
        <f t="shared" si="13"/>
        <v>100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-3</v>
      </c>
      <c r="M67" s="13">
        <f t="shared" si="17"/>
        <v>-2</v>
      </c>
      <c r="N67" s="9">
        <f t="shared" si="12"/>
        <v>0</v>
      </c>
      <c r="O67" s="15">
        <f t="shared" si="18"/>
        <v>-2.9999999999999996</v>
      </c>
      <c r="P67" s="9">
        <f t="shared" si="13"/>
        <v>100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-3</v>
      </c>
      <c r="M68" s="13">
        <f t="shared" si="17"/>
        <v>-2</v>
      </c>
      <c r="N68" s="9">
        <f aca="true" t="shared" si="21" ref="N68:N94">(+J68+K68)*($J$96/($J$96+$K$96))</f>
        <v>0</v>
      </c>
      <c r="O68" s="15">
        <f t="shared" si="18"/>
        <v>-2.9999999999999996</v>
      </c>
      <c r="P68" s="9">
        <f aca="true" t="shared" si="22" ref="P68:P94">O68*100/$N$96</f>
        <v>100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-3</v>
      </c>
      <c r="M69" s="13">
        <f aca="true" t="shared" si="26" ref="M69:M94">M68+K69</f>
        <v>-2</v>
      </c>
      <c r="N69" s="9">
        <f t="shared" si="21"/>
        <v>0</v>
      </c>
      <c r="O69" s="15">
        <f aca="true" t="shared" si="27" ref="O69:O94">O68+N69</f>
        <v>-2.9999999999999996</v>
      </c>
      <c r="P69" s="9">
        <f t="shared" si="22"/>
        <v>100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-3</v>
      </c>
      <c r="M70" s="13">
        <f t="shared" si="26"/>
        <v>-2</v>
      </c>
      <c r="N70" s="9">
        <f t="shared" si="21"/>
        <v>0</v>
      </c>
      <c r="O70" s="15">
        <f t="shared" si="27"/>
        <v>-2.9999999999999996</v>
      </c>
      <c r="P70" s="9">
        <f t="shared" si="22"/>
        <v>100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-3</v>
      </c>
      <c r="M71" s="13">
        <f t="shared" si="26"/>
        <v>-2</v>
      </c>
      <c r="N71" s="9">
        <f t="shared" si="21"/>
        <v>0</v>
      </c>
      <c r="O71" s="15">
        <f t="shared" si="27"/>
        <v>-2.9999999999999996</v>
      </c>
      <c r="P71" s="9">
        <f t="shared" si="22"/>
        <v>100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-3</v>
      </c>
      <c r="M72" s="13">
        <f t="shared" si="26"/>
        <v>-2</v>
      </c>
      <c r="N72" s="9">
        <f t="shared" si="21"/>
        <v>0</v>
      </c>
      <c r="O72" s="15">
        <f t="shared" si="27"/>
        <v>-2.9999999999999996</v>
      </c>
      <c r="P72" s="9">
        <f t="shared" si="22"/>
        <v>100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-3</v>
      </c>
      <c r="M73" s="13">
        <f t="shared" si="26"/>
        <v>-2</v>
      </c>
      <c r="N73" s="9">
        <f t="shared" si="21"/>
        <v>0</v>
      </c>
      <c r="O73" s="15">
        <f t="shared" si="27"/>
        <v>-2.9999999999999996</v>
      </c>
      <c r="P73" s="9">
        <f t="shared" si="22"/>
        <v>100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-3</v>
      </c>
      <c r="M74" s="13">
        <f t="shared" si="26"/>
        <v>-2</v>
      </c>
      <c r="N74" s="9">
        <f t="shared" si="21"/>
        <v>0</v>
      </c>
      <c r="O74" s="15">
        <f t="shared" si="27"/>
        <v>-2.9999999999999996</v>
      </c>
      <c r="P74" s="9">
        <f t="shared" si="22"/>
        <v>100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-3</v>
      </c>
      <c r="M75" s="13">
        <f t="shared" si="26"/>
        <v>-2</v>
      </c>
      <c r="N75" s="9">
        <f t="shared" si="21"/>
        <v>0</v>
      </c>
      <c r="O75" s="15">
        <f t="shared" si="27"/>
        <v>-2.9999999999999996</v>
      </c>
      <c r="P75" s="9">
        <f t="shared" si="22"/>
        <v>100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-3</v>
      </c>
      <c r="M76" s="13">
        <f t="shared" si="26"/>
        <v>-2</v>
      </c>
      <c r="N76" s="9">
        <f t="shared" si="21"/>
        <v>0</v>
      </c>
      <c r="O76" s="15">
        <f t="shared" si="27"/>
        <v>-2.9999999999999996</v>
      </c>
      <c r="P76" s="9">
        <f t="shared" si="22"/>
        <v>100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-3</v>
      </c>
      <c r="M77" s="13">
        <f t="shared" si="26"/>
        <v>-2</v>
      </c>
      <c r="N77" s="9">
        <f t="shared" si="21"/>
        <v>0</v>
      </c>
      <c r="O77" s="15">
        <f t="shared" si="27"/>
        <v>-2.9999999999999996</v>
      </c>
      <c r="P77" s="9">
        <f t="shared" si="22"/>
        <v>100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-3</v>
      </c>
      <c r="M78" s="13">
        <f t="shared" si="26"/>
        <v>-2</v>
      </c>
      <c r="N78" s="9">
        <f t="shared" si="21"/>
        <v>0</v>
      </c>
      <c r="O78" s="15">
        <f t="shared" si="27"/>
        <v>-2.9999999999999996</v>
      </c>
      <c r="P78" s="9">
        <f t="shared" si="22"/>
        <v>100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-3</v>
      </c>
      <c r="M79" s="13">
        <f t="shared" si="26"/>
        <v>-2</v>
      </c>
      <c r="N79" s="9">
        <f t="shared" si="21"/>
        <v>0</v>
      </c>
      <c r="O79" s="15">
        <f t="shared" si="27"/>
        <v>-2.9999999999999996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-3</v>
      </c>
      <c r="M80" s="13">
        <f t="shared" si="26"/>
        <v>-2</v>
      </c>
      <c r="N80" s="9">
        <f t="shared" si="21"/>
        <v>0</v>
      </c>
      <c r="O80" s="15">
        <f t="shared" si="27"/>
        <v>-2.9999999999999996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-3</v>
      </c>
      <c r="M81" s="13">
        <f t="shared" si="26"/>
        <v>-2</v>
      </c>
      <c r="N81" s="9">
        <f t="shared" si="21"/>
        <v>0</v>
      </c>
      <c r="O81" s="15">
        <f t="shared" si="27"/>
        <v>-2.9999999999999996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-3</v>
      </c>
      <c r="M82" s="13">
        <f t="shared" si="26"/>
        <v>-2</v>
      </c>
      <c r="N82" s="9">
        <f t="shared" si="21"/>
        <v>0</v>
      </c>
      <c r="O82" s="15">
        <f t="shared" si="27"/>
        <v>-2.9999999999999996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-3</v>
      </c>
      <c r="M83" s="13">
        <f t="shared" si="26"/>
        <v>-2</v>
      </c>
      <c r="N83" s="9">
        <f t="shared" si="21"/>
        <v>0</v>
      </c>
      <c r="O83" s="15">
        <f t="shared" si="27"/>
        <v>-2.9999999999999996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-3</v>
      </c>
      <c r="M84" s="13">
        <f t="shared" si="26"/>
        <v>-2</v>
      </c>
      <c r="N84" s="9">
        <f t="shared" si="21"/>
        <v>0</v>
      </c>
      <c r="O84" s="15">
        <f t="shared" si="27"/>
        <v>-2.9999999999999996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-3</v>
      </c>
      <c r="M85" s="13">
        <f t="shared" si="26"/>
        <v>-2</v>
      </c>
      <c r="N85" s="9">
        <f t="shared" si="21"/>
        <v>0</v>
      </c>
      <c r="O85" s="15">
        <f t="shared" si="27"/>
        <v>-2.9999999999999996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-3</v>
      </c>
      <c r="M86" s="13">
        <f t="shared" si="26"/>
        <v>-2</v>
      </c>
      <c r="N86" s="9">
        <f t="shared" si="21"/>
        <v>0</v>
      </c>
      <c r="O86" s="15">
        <f t="shared" si="27"/>
        <v>-2.9999999999999996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-3</v>
      </c>
      <c r="M87" s="13">
        <f t="shared" si="26"/>
        <v>-2</v>
      </c>
      <c r="N87" s="9">
        <f t="shared" si="21"/>
        <v>0</v>
      </c>
      <c r="O87" s="15">
        <f t="shared" si="27"/>
        <v>-2.9999999999999996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-3</v>
      </c>
      <c r="M88" s="13">
        <f t="shared" si="26"/>
        <v>-2</v>
      </c>
      <c r="N88" s="9">
        <f t="shared" si="21"/>
        <v>0</v>
      </c>
      <c r="O88" s="15">
        <f t="shared" si="27"/>
        <v>-2.9999999999999996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-3</v>
      </c>
      <c r="M89" s="13">
        <f t="shared" si="26"/>
        <v>-2</v>
      </c>
      <c r="N89" s="9">
        <f t="shared" si="21"/>
        <v>0</v>
      </c>
      <c r="O89" s="15">
        <f t="shared" si="27"/>
        <v>-2.9999999999999996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-3</v>
      </c>
      <c r="M90" s="13">
        <f t="shared" si="26"/>
        <v>-2</v>
      </c>
      <c r="N90" s="9">
        <f t="shared" si="21"/>
        <v>0</v>
      </c>
      <c r="O90" s="15">
        <f t="shared" si="27"/>
        <v>-2.9999999999999996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-3</v>
      </c>
      <c r="M91" s="13">
        <f t="shared" si="26"/>
        <v>-2</v>
      </c>
      <c r="N91" s="9">
        <f t="shared" si="21"/>
        <v>0</v>
      </c>
      <c r="O91" s="15">
        <f t="shared" si="27"/>
        <v>-2.9999999999999996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-3</v>
      </c>
      <c r="M92" s="13">
        <f t="shared" si="26"/>
        <v>-2</v>
      </c>
      <c r="N92" s="9">
        <f t="shared" si="21"/>
        <v>0</v>
      </c>
      <c r="O92" s="15">
        <f t="shared" si="27"/>
        <v>-2.9999999999999996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-3</v>
      </c>
      <c r="M93" s="13">
        <f t="shared" si="26"/>
        <v>-2</v>
      </c>
      <c r="N93" s="9">
        <f t="shared" si="21"/>
        <v>0</v>
      </c>
      <c r="O93" s="15">
        <f t="shared" si="27"/>
        <v>-2.9999999999999996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-3</v>
      </c>
      <c r="M94" s="13">
        <f t="shared" si="26"/>
        <v>-2</v>
      </c>
      <c r="N94" s="9">
        <f t="shared" si="21"/>
        <v>0</v>
      </c>
      <c r="O94" s="15">
        <f t="shared" si="27"/>
        <v>-2.9999999999999996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2</v>
      </c>
      <c r="C96" s="13">
        <f t="shared" si="28"/>
        <v>1</v>
      </c>
      <c r="D96" s="13">
        <f t="shared" si="28"/>
        <v>1</v>
      </c>
      <c r="E96" s="13">
        <f t="shared" si="28"/>
        <v>5</v>
      </c>
      <c r="F96" s="13">
        <f t="shared" si="28"/>
        <v>3</v>
      </c>
      <c r="G96" s="13">
        <f t="shared" si="28"/>
        <v>4</v>
      </c>
      <c r="H96" s="13">
        <f t="shared" si="28"/>
        <v>5</v>
      </c>
      <c r="I96" s="13">
        <f t="shared" si="28"/>
        <v>4</v>
      </c>
      <c r="J96" s="13">
        <f t="shared" si="28"/>
        <v>-3</v>
      </c>
      <c r="K96" s="13">
        <f t="shared" si="28"/>
        <v>-2</v>
      </c>
      <c r="L96" s="13"/>
      <c r="M96" s="13"/>
      <c r="N96" s="13">
        <f>SUM(N4:N94)</f>
        <v>-2.9999999999999996</v>
      </c>
      <c r="O96" s="13"/>
      <c r="P96" s="13"/>
      <c r="Q96" s="13">
        <f>SUM(Q4:Q94)</f>
        <v>10</v>
      </c>
      <c r="R96" s="13">
        <f>SUM(R4:R94)</f>
        <v>15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H95" sqref="H95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52</v>
      </c>
      <c r="H1" s="6"/>
      <c r="T1" s="5" t="s">
        <v>0</v>
      </c>
      <c r="U1" s="7" t="str">
        <f>B1</f>
        <v>Zebra Swallowtail</v>
      </c>
      <c r="V1" s="8"/>
      <c r="W1" s="6"/>
      <c r="X1" s="8"/>
      <c r="Y1" s="6" t="str">
        <f>G1</f>
        <v>Spring 1996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62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-6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2</v>
      </c>
      <c r="AC4" s="15">
        <f>100*SUM(Q4:Q10)/AB4</f>
        <v>50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34</v>
      </c>
      <c r="W5" s="8"/>
      <c r="X5" s="8"/>
      <c r="Y5" s="18" t="s">
        <v>30</v>
      </c>
      <c r="Z5" s="15">
        <f>SUM(N11:N17)</f>
        <v>-1</v>
      </c>
      <c r="AA5" s="9">
        <f t="shared" si="6"/>
        <v>33.333333333333336</v>
      </c>
      <c r="AB5" s="15">
        <f>SUM(Q11:Q17)+SUM(R11:R17)</f>
        <v>10</v>
      </c>
      <c r="AC5" s="15">
        <f>100*SUM(Q11:Q17)/AB5</f>
        <v>40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28</v>
      </c>
      <c r="W6" s="8"/>
      <c r="X6" s="18" t="s">
        <v>32</v>
      </c>
      <c r="Z6" s="15">
        <f>SUM(N18:N24)</f>
        <v>-1</v>
      </c>
      <c r="AA6" s="9">
        <f t="shared" si="6"/>
        <v>33.333333333333336</v>
      </c>
      <c r="AB6" s="15">
        <f>SUM(Q18:Q24)+SUM(R18:R24)</f>
        <v>8</v>
      </c>
      <c r="AC6" s="15">
        <f>100*SUM(Q18:Q24)/AB6</f>
        <v>37.5</v>
      </c>
    </row>
    <row r="7" spans="1:29" ht="15">
      <c r="A7" s="17">
        <v>32575</v>
      </c>
      <c r="B7" s="1"/>
      <c r="C7" s="1"/>
      <c r="D7" s="1"/>
      <c r="E7" s="1"/>
      <c r="F7" s="1"/>
      <c r="G7" s="1">
        <v>1</v>
      </c>
      <c r="H7" s="1">
        <v>1</v>
      </c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1</v>
      </c>
      <c r="R7" s="13">
        <f t="shared" si="5"/>
        <v>1</v>
      </c>
      <c r="T7" s="12" t="s">
        <v>33</v>
      </c>
      <c r="V7" s="9">
        <f>V6*100/(V5+V6)</f>
        <v>45.16129032258065</v>
      </c>
      <c r="W7" s="8"/>
      <c r="Y7" s="18" t="s">
        <v>34</v>
      </c>
      <c r="Z7" s="15">
        <f>SUM(N25:N31)</f>
        <v>1</v>
      </c>
      <c r="AA7" s="9">
        <f t="shared" si="6"/>
        <v>-33.333333333333336</v>
      </c>
      <c r="AB7" s="15">
        <f>SUM(Q25:Q31)+SUM(R25:R31)</f>
        <v>16</v>
      </c>
      <c r="AC7" s="15">
        <f>100*SUM(Q25:Q31)/AB7</f>
        <v>56.25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-1</v>
      </c>
      <c r="AA8" s="9">
        <f t="shared" si="6"/>
        <v>33.333333333333336</v>
      </c>
      <c r="AB8" s="15">
        <f>SUM(Q32:Q38)+SUM(R32:R38)</f>
        <v>8</v>
      </c>
      <c r="AC8" s="15">
        <f>100*SUM(Q32:Q38)/AB8</f>
        <v>37.5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-0.5</v>
      </c>
      <c r="AA9" s="9">
        <f t="shared" si="6"/>
        <v>16.666666666666668</v>
      </c>
      <c r="AB9" s="15">
        <f>SUM(Q39:Q45)+SUM(R39:R45)</f>
        <v>5</v>
      </c>
      <c r="AC9" s="15">
        <f>100*SUM(Q39:Q45)/AB9</f>
        <v>40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50</v>
      </c>
      <c r="W10" s="8"/>
      <c r="X10" s="20" t="s">
        <v>38</v>
      </c>
      <c r="Z10" s="15">
        <f>SUM(N46:N52)</f>
        <v>0.5</v>
      </c>
      <c r="AA10" s="9">
        <f t="shared" si="6"/>
        <v>-16.666666666666668</v>
      </c>
      <c r="AB10" s="15">
        <f>SUM(Q46:Q52)+SUM(R46:R52)</f>
        <v>1</v>
      </c>
      <c r="AC10" s="15">
        <f>100*SUM(Q46:Q52)/AB10</f>
        <v>100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68.18181818181817</v>
      </c>
      <c r="W11" s="8"/>
      <c r="Y11" s="20" t="s">
        <v>39</v>
      </c>
      <c r="Z11" s="15">
        <f>SUM(N53:N59)</f>
        <v>-0.5</v>
      </c>
      <c r="AA11" s="9">
        <f t="shared" si="6"/>
        <v>16.666666666666668</v>
      </c>
      <c r="AB11" s="15">
        <f>SUM(Q53:Q59)+SUM(R53:R59)</f>
        <v>1</v>
      </c>
      <c r="AC11" s="15">
        <f>100*SUM(Q53:Q59)/AB11</f>
        <v>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64.28571428571429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2</v>
      </c>
      <c r="AC12" s="15">
        <f>100*SUM(Q60:Q66)/AB12</f>
        <v>50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-0.5</v>
      </c>
      <c r="AA13" s="9">
        <f t="shared" si="6"/>
        <v>16.666666666666668</v>
      </c>
      <c r="AB13" s="15">
        <f>SUM(Q67:Q73)+SUM(R67:R73)</f>
        <v>3</v>
      </c>
      <c r="AC13" s="15">
        <f>100*SUM(Q67:Q73)/AB13</f>
        <v>33.333333333333336</v>
      </c>
    </row>
    <row r="14" spans="1:29" ht="15">
      <c r="A14" s="17">
        <v>32582</v>
      </c>
      <c r="B14" s="1"/>
      <c r="C14" s="1"/>
      <c r="D14" s="1"/>
      <c r="E14" s="1"/>
      <c r="F14" s="1">
        <v>2</v>
      </c>
      <c r="G14" s="1">
        <v>1</v>
      </c>
      <c r="H14" s="1">
        <v>2</v>
      </c>
      <c r="I14" s="1"/>
      <c r="J14" s="13">
        <f t="shared" si="0"/>
        <v>0</v>
      </c>
      <c r="K14" s="13">
        <f t="shared" si="1"/>
        <v>1</v>
      </c>
      <c r="L14" s="13">
        <f t="shared" si="7"/>
        <v>0</v>
      </c>
      <c r="M14" s="13">
        <f t="shared" si="8"/>
        <v>1</v>
      </c>
      <c r="N14" s="9">
        <f t="shared" si="2"/>
        <v>0.5</v>
      </c>
      <c r="O14" s="15">
        <f t="shared" si="9"/>
        <v>0.5</v>
      </c>
      <c r="P14" s="9">
        <f t="shared" si="3"/>
        <v>-16.666666666666668</v>
      </c>
      <c r="Q14" s="13">
        <f t="shared" si="4"/>
        <v>3</v>
      </c>
      <c r="R14" s="13">
        <f t="shared" si="5"/>
        <v>2</v>
      </c>
      <c r="T14" s="12"/>
      <c r="W14" s="8"/>
      <c r="X14" s="20" t="s">
        <v>43</v>
      </c>
      <c r="Z14" s="15">
        <f>SUM(N74:N80)</f>
        <v>-0.5</v>
      </c>
      <c r="AA14" s="9">
        <f t="shared" si="6"/>
        <v>16.666666666666668</v>
      </c>
      <c r="AB14" s="15">
        <f>SUM(Q74:Q80)+SUM(R74:R80)</f>
        <v>1</v>
      </c>
      <c r="AC14" s="15">
        <f>100*SUM(Q74:Q80)/AB14</f>
        <v>0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1</v>
      </c>
      <c r="N15" s="9">
        <f t="shared" si="2"/>
        <v>0</v>
      </c>
      <c r="O15" s="15">
        <f t="shared" si="9"/>
        <v>0.5</v>
      </c>
      <c r="P15" s="9">
        <f t="shared" si="3"/>
        <v>-16.666666666666668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1</v>
      </c>
      <c r="N16" s="9">
        <f t="shared" si="2"/>
        <v>0</v>
      </c>
      <c r="O16" s="15">
        <f t="shared" si="9"/>
        <v>0.5</v>
      </c>
      <c r="P16" s="9">
        <f t="shared" si="3"/>
        <v>-16.666666666666668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0.5</v>
      </c>
      <c r="AA16" s="9">
        <f t="shared" si="6"/>
        <v>-16.666666666666668</v>
      </c>
      <c r="AB16" s="15">
        <f>SUM(Q88:Q94)+SUM(R88:R94)</f>
        <v>5</v>
      </c>
      <c r="AC16" s="15">
        <f>100*SUM(Q88:Q94)/AB16</f>
        <v>60</v>
      </c>
    </row>
    <row r="17" spans="1:29" ht="15">
      <c r="A17" s="17">
        <v>32585</v>
      </c>
      <c r="B17" s="3"/>
      <c r="C17" s="3"/>
      <c r="D17" s="3">
        <v>1</v>
      </c>
      <c r="E17" s="3"/>
      <c r="F17" s="3">
        <v>1</v>
      </c>
      <c r="G17" s="3"/>
      <c r="H17" s="1">
        <v>2</v>
      </c>
      <c r="I17" s="1">
        <v>1</v>
      </c>
      <c r="J17" s="13">
        <f t="shared" si="0"/>
        <v>-1</v>
      </c>
      <c r="K17" s="13">
        <f t="shared" si="1"/>
        <v>-2</v>
      </c>
      <c r="L17" s="13">
        <f t="shared" si="7"/>
        <v>-1</v>
      </c>
      <c r="M17" s="13">
        <f t="shared" si="8"/>
        <v>-1</v>
      </c>
      <c r="N17" s="9">
        <f t="shared" si="2"/>
        <v>-1.5</v>
      </c>
      <c r="O17" s="15">
        <f t="shared" si="9"/>
        <v>-1</v>
      </c>
      <c r="P17" s="9">
        <f t="shared" si="3"/>
        <v>33.333333333333336</v>
      </c>
      <c r="Q17" s="13">
        <f t="shared" si="4"/>
        <v>1</v>
      </c>
      <c r="R17" s="13">
        <f t="shared" si="5"/>
        <v>4</v>
      </c>
      <c r="T17" s="12"/>
      <c r="X17" s="8"/>
      <c r="Y17" s="12" t="s">
        <v>46</v>
      </c>
      <c r="Z17" s="13">
        <f>SUM(Z4:Z16)</f>
        <v>-3</v>
      </c>
      <c r="AA17" s="13">
        <f>SUM(AA4:AA16)</f>
        <v>100.00000000000001</v>
      </c>
      <c r="AB17" s="13">
        <f>SUM(AB4:AB16)</f>
        <v>62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-1</v>
      </c>
      <c r="M18" s="13">
        <f t="shared" si="8"/>
        <v>-1</v>
      </c>
      <c r="N18" s="9">
        <f t="shared" si="2"/>
        <v>0</v>
      </c>
      <c r="O18" s="15">
        <f t="shared" si="9"/>
        <v>-1</v>
      </c>
      <c r="P18" s="9">
        <f t="shared" si="3"/>
        <v>33.333333333333336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-1</v>
      </c>
      <c r="M19" s="13">
        <f t="shared" si="8"/>
        <v>-1</v>
      </c>
      <c r="N19" s="9">
        <f t="shared" si="2"/>
        <v>0</v>
      </c>
      <c r="O19" s="15">
        <f t="shared" si="9"/>
        <v>-1</v>
      </c>
      <c r="P19" s="9">
        <f t="shared" si="3"/>
        <v>33.333333333333336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>
        <v>1</v>
      </c>
      <c r="D20" s="1">
        <v>1</v>
      </c>
      <c r="E20" s="1"/>
      <c r="F20" s="1">
        <v>1</v>
      </c>
      <c r="G20" s="3">
        <v>1</v>
      </c>
      <c r="H20" s="1">
        <v>1</v>
      </c>
      <c r="I20" s="1"/>
      <c r="J20" s="13">
        <f t="shared" si="0"/>
        <v>0</v>
      </c>
      <c r="K20" s="13">
        <f t="shared" si="1"/>
        <v>1</v>
      </c>
      <c r="L20" s="13">
        <f t="shared" si="7"/>
        <v>-1</v>
      </c>
      <c r="M20" s="13">
        <f t="shared" si="8"/>
        <v>0</v>
      </c>
      <c r="N20" s="9">
        <f t="shared" si="2"/>
        <v>0.5</v>
      </c>
      <c r="O20" s="15">
        <f t="shared" si="9"/>
        <v>-0.5</v>
      </c>
      <c r="P20" s="9">
        <f t="shared" si="3"/>
        <v>16.666666666666668</v>
      </c>
      <c r="Q20" s="13">
        <f t="shared" si="4"/>
        <v>3</v>
      </c>
      <c r="R20" s="13">
        <f t="shared" si="5"/>
        <v>2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-1</v>
      </c>
      <c r="M21" s="13">
        <f t="shared" si="8"/>
        <v>0</v>
      </c>
      <c r="N21" s="9">
        <f t="shared" si="2"/>
        <v>0</v>
      </c>
      <c r="O21" s="15">
        <f t="shared" si="9"/>
        <v>-0.5</v>
      </c>
      <c r="P21" s="9">
        <f t="shared" si="3"/>
        <v>16.666666666666668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-1</v>
      </c>
      <c r="M22" s="13">
        <f t="shared" si="8"/>
        <v>0</v>
      </c>
      <c r="N22" s="9">
        <f t="shared" si="2"/>
        <v>0</v>
      </c>
      <c r="O22" s="15">
        <f t="shared" si="9"/>
        <v>-0.5</v>
      </c>
      <c r="P22" s="9">
        <f t="shared" si="3"/>
        <v>16.666666666666668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-1</v>
      </c>
      <c r="M23" s="13">
        <f t="shared" si="8"/>
        <v>0</v>
      </c>
      <c r="N23" s="9">
        <f t="shared" si="2"/>
        <v>0</v>
      </c>
      <c r="O23" s="15">
        <f t="shared" si="9"/>
        <v>-0.5</v>
      </c>
      <c r="P23" s="9">
        <f t="shared" si="3"/>
        <v>16.666666666666668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>
        <v>2</v>
      </c>
      <c r="E24" s="3"/>
      <c r="F24" s="1"/>
      <c r="G24" s="3"/>
      <c r="H24" s="1"/>
      <c r="I24" s="1">
        <v>1</v>
      </c>
      <c r="J24" s="13">
        <f t="shared" si="0"/>
        <v>-2</v>
      </c>
      <c r="K24" s="13">
        <f t="shared" si="1"/>
        <v>-1</v>
      </c>
      <c r="L24" s="13">
        <f t="shared" si="7"/>
        <v>-3</v>
      </c>
      <c r="M24" s="13">
        <f t="shared" si="8"/>
        <v>-1</v>
      </c>
      <c r="N24" s="9">
        <f t="shared" si="2"/>
        <v>-1.5</v>
      </c>
      <c r="O24" s="15">
        <f t="shared" si="9"/>
        <v>-2</v>
      </c>
      <c r="P24" s="9">
        <f t="shared" si="3"/>
        <v>66.66666666666667</v>
      </c>
      <c r="Q24" s="13">
        <f t="shared" si="4"/>
        <v>0</v>
      </c>
      <c r="R24" s="13">
        <f t="shared" si="5"/>
        <v>3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-3</v>
      </c>
      <c r="M25" s="13">
        <f t="shared" si="8"/>
        <v>-1</v>
      </c>
      <c r="N25" s="9">
        <f t="shared" si="2"/>
        <v>0</v>
      </c>
      <c r="O25" s="15">
        <f t="shared" si="9"/>
        <v>-2</v>
      </c>
      <c r="P25" s="9">
        <f t="shared" si="3"/>
        <v>66.66666666666667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>
        <v>1</v>
      </c>
      <c r="D26" s="3"/>
      <c r="E26" s="3"/>
      <c r="F26" s="3"/>
      <c r="G26" s="3">
        <v>1</v>
      </c>
      <c r="H26" s="1"/>
      <c r="I26" s="1">
        <v>1</v>
      </c>
      <c r="J26" s="13">
        <f t="shared" si="0"/>
        <v>1</v>
      </c>
      <c r="K26" s="13">
        <f t="shared" si="1"/>
        <v>0</v>
      </c>
      <c r="L26" s="13">
        <f t="shared" si="7"/>
        <v>-2</v>
      </c>
      <c r="M26" s="13">
        <f t="shared" si="8"/>
        <v>-1</v>
      </c>
      <c r="N26" s="9">
        <f t="shared" si="2"/>
        <v>0.5</v>
      </c>
      <c r="O26" s="15">
        <f t="shared" si="9"/>
        <v>-1.5</v>
      </c>
      <c r="P26" s="9">
        <f t="shared" si="3"/>
        <v>50</v>
      </c>
      <c r="Q26" s="13">
        <f t="shared" si="4"/>
        <v>2</v>
      </c>
      <c r="R26" s="13">
        <f t="shared" si="5"/>
        <v>1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-2</v>
      </c>
      <c r="M27" s="13">
        <f t="shared" si="8"/>
        <v>-1</v>
      </c>
      <c r="N27" s="9">
        <f t="shared" si="2"/>
        <v>0</v>
      </c>
      <c r="O27" s="15">
        <f t="shared" si="9"/>
        <v>-1.5</v>
      </c>
      <c r="P27" s="9">
        <f t="shared" si="3"/>
        <v>50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-2</v>
      </c>
      <c r="M28" s="13">
        <f t="shared" si="8"/>
        <v>-1</v>
      </c>
      <c r="N28" s="9">
        <f t="shared" si="2"/>
        <v>0</v>
      </c>
      <c r="O28" s="15">
        <f t="shared" si="9"/>
        <v>-1.5</v>
      </c>
      <c r="P28" s="9">
        <f t="shared" si="3"/>
        <v>50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>
        <v>1</v>
      </c>
      <c r="E29" s="1"/>
      <c r="F29" s="1"/>
      <c r="G29" s="1">
        <v>5</v>
      </c>
      <c r="H29" s="1"/>
      <c r="I29" s="1">
        <v>3</v>
      </c>
      <c r="J29" s="13">
        <f t="shared" si="0"/>
        <v>-1</v>
      </c>
      <c r="K29" s="13">
        <f t="shared" si="1"/>
        <v>2</v>
      </c>
      <c r="L29" s="13">
        <f t="shared" si="7"/>
        <v>-3</v>
      </c>
      <c r="M29" s="13">
        <f t="shared" si="8"/>
        <v>1</v>
      </c>
      <c r="N29" s="9">
        <f t="shared" si="2"/>
        <v>0.5</v>
      </c>
      <c r="O29" s="15">
        <f t="shared" si="9"/>
        <v>-1</v>
      </c>
      <c r="P29" s="9">
        <f t="shared" si="3"/>
        <v>33.333333333333336</v>
      </c>
      <c r="Q29" s="13">
        <f t="shared" si="4"/>
        <v>5</v>
      </c>
      <c r="R29" s="13">
        <f t="shared" si="5"/>
        <v>4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-3</v>
      </c>
      <c r="M30" s="13">
        <f t="shared" si="8"/>
        <v>1</v>
      </c>
      <c r="N30" s="9">
        <f t="shared" si="2"/>
        <v>0</v>
      </c>
      <c r="O30" s="15">
        <f t="shared" si="9"/>
        <v>-1</v>
      </c>
      <c r="P30" s="9">
        <f t="shared" si="3"/>
        <v>33.333333333333336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>
        <v>1</v>
      </c>
      <c r="C31" s="3"/>
      <c r="D31" s="3"/>
      <c r="E31" s="1"/>
      <c r="F31" s="3"/>
      <c r="G31" s="3">
        <v>1</v>
      </c>
      <c r="H31" s="1">
        <v>2</v>
      </c>
      <c r="I31" s="3"/>
      <c r="J31" s="13">
        <f t="shared" si="0"/>
        <v>1</v>
      </c>
      <c r="K31" s="13">
        <f t="shared" si="1"/>
        <v>-1</v>
      </c>
      <c r="L31" s="13">
        <f t="shared" si="7"/>
        <v>-2</v>
      </c>
      <c r="M31" s="13">
        <f t="shared" si="8"/>
        <v>0</v>
      </c>
      <c r="N31" s="9">
        <f t="shared" si="2"/>
        <v>0</v>
      </c>
      <c r="O31" s="15">
        <f t="shared" si="9"/>
        <v>-1</v>
      </c>
      <c r="P31" s="9">
        <f t="shared" si="3"/>
        <v>33.333333333333336</v>
      </c>
      <c r="Q31" s="13">
        <f t="shared" si="4"/>
        <v>2</v>
      </c>
      <c r="R31" s="13">
        <f t="shared" si="5"/>
        <v>2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-2</v>
      </c>
      <c r="M32" s="13">
        <f t="shared" si="8"/>
        <v>0</v>
      </c>
      <c r="N32" s="9">
        <f t="shared" si="2"/>
        <v>0</v>
      </c>
      <c r="O32" s="15">
        <f t="shared" si="9"/>
        <v>-1</v>
      </c>
      <c r="P32" s="9">
        <f t="shared" si="3"/>
        <v>33.333333333333336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-2</v>
      </c>
      <c r="M33" s="13">
        <f t="shared" si="8"/>
        <v>0</v>
      </c>
      <c r="N33" s="9">
        <f t="shared" si="2"/>
        <v>0</v>
      </c>
      <c r="O33" s="15">
        <f t="shared" si="9"/>
        <v>-1</v>
      </c>
      <c r="P33" s="9">
        <f t="shared" si="3"/>
        <v>33.333333333333336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>
        <v>1</v>
      </c>
      <c r="C34" s="3"/>
      <c r="D34" s="3"/>
      <c r="E34" s="3">
        <v>1</v>
      </c>
      <c r="F34" s="1"/>
      <c r="G34" s="3">
        <v>2</v>
      </c>
      <c r="H34" s="1">
        <v>2</v>
      </c>
      <c r="I34" s="1">
        <v>1</v>
      </c>
      <c r="J34" s="13">
        <f t="shared" si="0"/>
        <v>0</v>
      </c>
      <c r="K34" s="13">
        <f t="shared" si="1"/>
        <v>-1</v>
      </c>
      <c r="L34" s="13">
        <f t="shared" si="7"/>
        <v>-2</v>
      </c>
      <c r="M34" s="13">
        <f t="shared" si="8"/>
        <v>-1</v>
      </c>
      <c r="N34" s="9">
        <f t="shared" si="2"/>
        <v>-0.5</v>
      </c>
      <c r="O34" s="15">
        <f t="shared" si="9"/>
        <v>-1.5</v>
      </c>
      <c r="P34" s="9">
        <f t="shared" si="3"/>
        <v>50</v>
      </c>
      <c r="Q34" s="13">
        <f t="shared" si="4"/>
        <v>3</v>
      </c>
      <c r="R34" s="13">
        <f t="shared" si="5"/>
        <v>4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-2</v>
      </c>
      <c r="M35" s="13">
        <f t="shared" si="8"/>
        <v>-1</v>
      </c>
      <c r="N35" s="9">
        <f t="shared" si="2"/>
        <v>0</v>
      </c>
      <c r="O35" s="15">
        <f t="shared" si="9"/>
        <v>-1.5</v>
      </c>
      <c r="P35" s="9">
        <f t="shared" si="3"/>
        <v>50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-2</v>
      </c>
      <c r="M36" s="13">
        <f t="shared" si="8"/>
        <v>-1</v>
      </c>
      <c r="N36" s="9">
        <f aca="true" t="shared" si="12" ref="N36:N67">(+J36+K36)*($J$96/($J$96+$K$96))</f>
        <v>0</v>
      </c>
      <c r="O36" s="15">
        <f t="shared" si="9"/>
        <v>-1.5</v>
      </c>
      <c r="P36" s="9">
        <f aca="true" t="shared" si="13" ref="P36:P67">O36*100/$N$96</f>
        <v>50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-2</v>
      </c>
      <c r="M37" s="13">
        <f aca="true" t="shared" si="17" ref="M37:M68">M36+K37</f>
        <v>-1</v>
      </c>
      <c r="N37" s="9">
        <f t="shared" si="12"/>
        <v>0</v>
      </c>
      <c r="O37" s="15">
        <f aca="true" t="shared" si="18" ref="O37:O68">O36+N37</f>
        <v>-1.5</v>
      </c>
      <c r="P37" s="9">
        <f t="shared" si="13"/>
        <v>50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>
        <v>1</v>
      </c>
      <c r="J38" s="13">
        <f t="shared" si="10"/>
        <v>0</v>
      </c>
      <c r="K38" s="13">
        <f t="shared" si="11"/>
        <v>-1</v>
      </c>
      <c r="L38" s="13">
        <f t="shared" si="16"/>
        <v>-2</v>
      </c>
      <c r="M38" s="13">
        <f t="shared" si="17"/>
        <v>-2</v>
      </c>
      <c r="N38" s="9">
        <f t="shared" si="12"/>
        <v>-0.5</v>
      </c>
      <c r="O38" s="15">
        <f t="shared" si="18"/>
        <v>-2</v>
      </c>
      <c r="P38" s="9">
        <f t="shared" si="13"/>
        <v>66.66666666666667</v>
      </c>
      <c r="Q38" s="13">
        <f t="shared" si="14"/>
        <v>0</v>
      </c>
      <c r="R38" s="13">
        <f t="shared" si="15"/>
        <v>1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-2</v>
      </c>
      <c r="M39" s="13">
        <f t="shared" si="17"/>
        <v>-2</v>
      </c>
      <c r="N39" s="9">
        <f t="shared" si="12"/>
        <v>0</v>
      </c>
      <c r="O39" s="15">
        <f t="shared" si="18"/>
        <v>-2</v>
      </c>
      <c r="P39" s="9">
        <f t="shared" si="13"/>
        <v>66.66666666666667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-2</v>
      </c>
      <c r="M40" s="13">
        <f t="shared" si="17"/>
        <v>-2</v>
      </c>
      <c r="N40" s="9">
        <f t="shared" si="12"/>
        <v>0</v>
      </c>
      <c r="O40" s="15">
        <f t="shared" si="18"/>
        <v>-2</v>
      </c>
      <c r="P40" s="9">
        <f t="shared" si="13"/>
        <v>66.66666666666667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>
        <v>1</v>
      </c>
      <c r="I41" s="1"/>
      <c r="J41" s="13">
        <f t="shared" si="10"/>
        <v>0</v>
      </c>
      <c r="K41" s="13">
        <f t="shared" si="11"/>
        <v>-1</v>
      </c>
      <c r="L41" s="13">
        <f t="shared" si="16"/>
        <v>-2</v>
      </c>
      <c r="M41" s="13">
        <f t="shared" si="17"/>
        <v>-3</v>
      </c>
      <c r="N41" s="9">
        <f t="shared" si="12"/>
        <v>-0.5</v>
      </c>
      <c r="O41" s="15">
        <f t="shared" si="18"/>
        <v>-2.5</v>
      </c>
      <c r="P41" s="9">
        <f t="shared" si="13"/>
        <v>83.33333333333333</v>
      </c>
      <c r="Q41" s="13">
        <f t="shared" si="14"/>
        <v>0</v>
      </c>
      <c r="R41" s="13">
        <f t="shared" si="15"/>
        <v>1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-2</v>
      </c>
      <c r="M42" s="13">
        <f t="shared" si="17"/>
        <v>-3</v>
      </c>
      <c r="N42" s="9">
        <f t="shared" si="12"/>
        <v>0</v>
      </c>
      <c r="O42" s="15">
        <f t="shared" si="18"/>
        <v>-2.5</v>
      </c>
      <c r="P42" s="9">
        <f t="shared" si="13"/>
        <v>83.33333333333333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-2</v>
      </c>
      <c r="M43" s="13">
        <f t="shared" si="17"/>
        <v>-3</v>
      </c>
      <c r="N43" s="9">
        <f t="shared" si="12"/>
        <v>0</v>
      </c>
      <c r="O43" s="15">
        <f t="shared" si="18"/>
        <v>-2.5</v>
      </c>
      <c r="P43" s="9">
        <f t="shared" si="13"/>
        <v>83.33333333333333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-2</v>
      </c>
      <c r="M44" s="13">
        <f t="shared" si="17"/>
        <v>-3</v>
      </c>
      <c r="N44" s="9">
        <f t="shared" si="12"/>
        <v>0</v>
      </c>
      <c r="O44" s="15">
        <f t="shared" si="18"/>
        <v>-2.5</v>
      </c>
      <c r="P44" s="9">
        <f t="shared" si="13"/>
        <v>83.33333333333333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>
        <v>2</v>
      </c>
      <c r="G45" s="3"/>
      <c r="H45" s="1"/>
      <c r="I45" s="1">
        <v>2</v>
      </c>
      <c r="J45" s="13">
        <f t="shared" si="10"/>
        <v>0</v>
      </c>
      <c r="K45" s="13">
        <f t="shared" si="11"/>
        <v>0</v>
      </c>
      <c r="L45" s="13">
        <f t="shared" si="16"/>
        <v>-2</v>
      </c>
      <c r="M45" s="13">
        <f t="shared" si="17"/>
        <v>-3</v>
      </c>
      <c r="N45" s="9">
        <f t="shared" si="12"/>
        <v>0</v>
      </c>
      <c r="O45" s="15">
        <f t="shared" si="18"/>
        <v>-2.5</v>
      </c>
      <c r="P45" s="9">
        <f t="shared" si="13"/>
        <v>83.33333333333333</v>
      </c>
      <c r="Q45" s="13">
        <f t="shared" si="14"/>
        <v>2</v>
      </c>
      <c r="R45" s="13">
        <f t="shared" si="15"/>
        <v>2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-2</v>
      </c>
      <c r="M46" s="13">
        <f t="shared" si="17"/>
        <v>-3</v>
      </c>
      <c r="N46" s="9">
        <f t="shared" si="12"/>
        <v>0</v>
      </c>
      <c r="O46" s="15">
        <f t="shared" si="18"/>
        <v>-2.5</v>
      </c>
      <c r="P46" s="9">
        <f t="shared" si="13"/>
        <v>83.33333333333333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-2</v>
      </c>
      <c r="M47" s="13">
        <f t="shared" si="17"/>
        <v>-3</v>
      </c>
      <c r="N47" s="9">
        <f t="shared" si="12"/>
        <v>0</v>
      </c>
      <c r="O47" s="15">
        <f t="shared" si="18"/>
        <v>-2.5</v>
      </c>
      <c r="P47" s="9">
        <f t="shared" si="13"/>
        <v>83.33333333333333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-2</v>
      </c>
      <c r="M48" s="13">
        <f t="shared" si="17"/>
        <v>-3</v>
      </c>
      <c r="N48" s="9">
        <f t="shared" si="12"/>
        <v>0</v>
      </c>
      <c r="O48" s="15">
        <f t="shared" si="18"/>
        <v>-2.5</v>
      </c>
      <c r="P48" s="9">
        <f t="shared" si="13"/>
        <v>83.33333333333333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-2</v>
      </c>
      <c r="M49" s="13">
        <f t="shared" si="17"/>
        <v>-3</v>
      </c>
      <c r="N49" s="9">
        <f t="shared" si="12"/>
        <v>0</v>
      </c>
      <c r="O49" s="15">
        <f t="shared" si="18"/>
        <v>-2.5</v>
      </c>
      <c r="P49" s="9">
        <f t="shared" si="13"/>
        <v>83.33333333333333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-2</v>
      </c>
      <c r="M50" s="13">
        <f t="shared" si="17"/>
        <v>-3</v>
      </c>
      <c r="N50" s="9">
        <f t="shared" si="12"/>
        <v>0</v>
      </c>
      <c r="O50" s="15">
        <f t="shared" si="18"/>
        <v>-2.5</v>
      </c>
      <c r="P50" s="9">
        <f t="shared" si="13"/>
        <v>83.33333333333333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-2</v>
      </c>
      <c r="M51" s="13">
        <f t="shared" si="17"/>
        <v>-3</v>
      </c>
      <c r="N51" s="9">
        <f t="shared" si="12"/>
        <v>0</v>
      </c>
      <c r="O51" s="15">
        <f t="shared" si="18"/>
        <v>-2.5</v>
      </c>
      <c r="P51" s="9">
        <f t="shared" si="13"/>
        <v>83.33333333333333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>
        <v>1</v>
      </c>
      <c r="G52" s="3"/>
      <c r="H52" s="1"/>
      <c r="I52" s="1"/>
      <c r="J52" s="13">
        <f t="shared" si="10"/>
        <v>0</v>
      </c>
      <c r="K52" s="13">
        <f t="shared" si="11"/>
        <v>1</v>
      </c>
      <c r="L52" s="13">
        <f t="shared" si="16"/>
        <v>-2</v>
      </c>
      <c r="M52" s="13">
        <f t="shared" si="17"/>
        <v>-2</v>
      </c>
      <c r="N52" s="9">
        <f t="shared" si="12"/>
        <v>0.5</v>
      </c>
      <c r="O52" s="15">
        <f t="shared" si="18"/>
        <v>-2</v>
      </c>
      <c r="P52" s="9">
        <f t="shared" si="13"/>
        <v>66.66666666666667</v>
      </c>
      <c r="Q52" s="13">
        <f t="shared" si="14"/>
        <v>1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-2</v>
      </c>
      <c r="M53" s="13">
        <f t="shared" si="17"/>
        <v>-2</v>
      </c>
      <c r="N53" s="9">
        <f t="shared" si="12"/>
        <v>0</v>
      </c>
      <c r="O53" s="15">
        <f t="shared" si="18"/>
        <v>-2</v>
      </c>
      <c r="P53" s="9">
        <f t="shared" si="13"/>
        <v>66.66666666666667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-2</v>
      </c>
      <c r="M54" s="13">
        <f t="shared" si="17"/>
        <v>-2</v>
      </c>
      <c r="N54" s="9">
        <f t="shared" si="12"/>
        <v>0</v>
      </c>
      <c r="O54" s="15">
        <f t="shared" si="18"/>
        <v>-2</v>
      </c>
      <c r="P54" s="9">
        <f t="shared" si="13"/>
        <v>66.66666666666667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-2</v>
      </c>
      <c r="M55" s="13">
        <f t="shared" si="17"/>
        <v>-2</v>
      </c>
      <c r="N55" s="9">
        <f t="shared" si="12"/>
        <v>0</v>
      </c>
      <c r="O55" s="15">
        <f t="shared" si="18"/>
        <v>-2</v>
      </c>
      <c r="P55" s="9">
        <f t="shared" si="13"/>
        <v>66.66666666666667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-2</v>
      </c>
      <c r="M56" s="13">
        <f t="shared" si="17"/>
        <v>-2</v>
      </c>
      <c r="N56" s="9">
        <f t="shared" si="12"/>
        <v>0</v>
      </c>
      <c r="O56" s="15">
        <f t="shared" si="18"/>
        <v>-2</v>
      </c>
      <c r="P56" s="9">
        <f t="shared" si="13"/>
        <v>66.66666666666667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>
        <v>1</v>
      </c>
      <c r="F57" s="3"/>
      <c r="G57" s="3"/>
      <c r="H57" s="1"/>
      <c r="I57" s="3"/>
      <c r="J57" s="13">
        <f t="shared" si="10"/>
        <v>-1</v>
      </c>
      <c r="K57" s="13">
        <f t="shared" si="11"/>
        <v>0</v>
      </c>
      <c r="L57" s="13">
        <f t="shared" si="16"/>
        <v>-3</v>
      </c>
      <c r="M57" s="13">
        <f t="shared" si="17"/>
        <v>-2</v>
      </c>
      <c r="N57" s="9">
        <f t="shared" si="12"/>
        <v>-0.5</v>
      </c>
      <c r="O57" s="15">
        <f t="shared" si="18"/>
        <v>-2.5</v>
      </c>
      <c r="P57" s="9">
        <f t="shared" si="13"/>
        <v>83.33333333333333</v>
      </c>
      <c r="Q57" s="13">
        <f t="shared" si="14"/>
        <v>0</v>
      </c>
      <c r="R57" s="13">
        <f t="shared" si="15"/>
        <v>1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-3</v>
      </c>
      <c r="M58" s="13">
        <f t="shared" si="17"/>
        <v>-2</v>
      </c>
      <c r="N58" s="9">
        <f t="shared" si="12"/>
        <v>0</v>
      </c>
      <c r="O58" s="15">
        <f t="shared" si="18"/>
        <v>-2.5</v>
      </c>
      <c r="P58" s="9">
        <f t="shared" si="13"/>
        <v>83.33333333333333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-3</v>
      </c>
      <c r="M59" s="13">
        <f t="shared" si="17"/>
        <v>-2</v>
      </c>
      <c r="N59" s="9">
        <f t="shared" si="12"/>
        <v>0</v>
      </c>
      <c r="O59" s="15">
        <f t="shared" si="18"/>
        <v>-2.5</v>
      </c>
      <c r="P59" s="9">
        <f t="shared" si="13"/>
        <v>83.33333333333333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-3</v>
      </c>
      <c r="M60" s="13">
        <f t="shared" si="17"/>
        <v>-2</v>
      </c>
      <c r="N60" s="9">
        <f t="shared" si="12"/>
        <v>0</v>
      </c>
      <c r="O60" s="15">
        <f t="shared" si="18"/>
        <v>-2.5</v>
      </c>
      <c r="P60" s="9">
        <f t="shared" si="13"/>
        <v>83.33333333333333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-3</v>
      </c>
      <c r="M61" s="13">
        <f t="shared" si="17"/>
        <v>-2</v>
      </c>
      <c r="N61" s="9">
        <f t="shared" si="12"/>
        <v>0</v>
      </c>
      <c r="O61" s="15">
        <f t="shared" si="18"/>
        <v>-2.5</v>
      </c>
      <c r="P61" s="9">
        <f t="shared" si="13"/>
        <v>83.33333333333333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>
        <v>1</v>
      </c>
      <c r="I62" s="1"/>
      <c r="J62" s="13">
        <f t="shared" si="10"/>
        <v>0</v>
      </c>
      <c r="K62" s="13">
        <f t="shared" si="11"/>
        <v>-1</v>
      </c>
      <c r="L62" s="13">
        <f t="shared" si="16"/>
        <v>-3</v>
      </c>
      <c r="M62" s="13">
        <f t="shared" si="17"/>
        <v>-3</v>
      </c>
      <c r="N62" s="9">
        <f t="shared" si="12"/>
        <v>-0.5</v>
      </c>
      <c r="O62" s="15">
        <f t="shared" si="18"/>
        <v>-3</v>
      </c>
      <c r="P62" s="9">
        <f t="shared" si="13"/>
        <v>100</v>
      </c>
      <c r="Q62" s="13">
        <f t="shared" si="14"/>
        <v>0</v>
      </c>
      <c r="R62" s="13">
        <f t="shared" si="15"/>
        <v>1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-3</v>
      </c>
      <c r="M63" s="13">
        <f t="shared" si="17"/>
        <v>-3</v>
      </c>
      <c r="N63" s="9">
        <f t="shared" si="12"/>
        <v>0</v>
      </c>
      <c r="O63" s="15">
        <f t="shared" si="18"/>
        <v>-3</v>
      </c>
      <c r="P63" s="9">
        <f t="shared" si="13"/>
        <v>100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-3</v>
      </c>
      <c r="M64" s="13">
        <f t="shared" si="17"/>
        <v>-3</v>
      </c>
      <c r="N64" s="9">
        <f t="shared" si="12"/>
        <v>0</v>
      </c>
      <c r="O64" s="15">
        <f t="shared" si="18"/>
        <v>-3</v>
      </c>
      <c r="P64" s="9">
        <f t="shared" si="13"/>
        <v>100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-3</v>
      </c>
      <c r="M65" s="13">
        <f t="shared" si="17"/>
        <v>-3</v>
      </c>
      <c r="N65" s="9">
        <f t="shared" si="12"/>
        <v>0</v>
      </c>
      <c r="O65" s="15">
        <f t="shared" si="18"/>
        <v>-3</v>
      </c>
      <c r="P65" s="9">
        <f t="shared" si="13"/>
        <v>100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>
        <v>1</v>
      </c>
      <c r="D66" s="1"/>
      <c r="E66" s="2"/>
      <c r="F66" s="3"/>
      <c r="G66" s="3"/>
      <c r="H66" s="1"/>
      <c r="I66" s="1"/>
      <c r="J66" s="13">
        <f t="shared" si="10"/>
        <v>1</v>
      </c>
      <c r="K66" s="13">
        <f t="shared" si="11"/>
        <v>0</v>
      </c>
      <c r="L66" s="13">
        <f t="shared" si="16"/>
        <v>-2</v>
      </c>
      <c r="M66" s="13">
        <f t="shared" si="17"/>
        <v>-3</v>
      </c>
      <c r="N66" s="9">
        <f t="shared" si="12"/>
        <v>0.5</v>
      </c>
      <c r="O66" s="15">
        <f t="shared" si="18"/>
        <v>-2.5</v>
      </c>
      <c r="P66" s="9">
        <f t="shared" si="13"/>
        <v>83.33333333333333</v>
      </c>
      <c r="Q66" s="13">
        <f t="shared" si="14"/>
        <v>1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-2</v>
      </c>
      <c r="M67" s="13">
        <f t="shared" si="17"/>
        <v>-3</v>
      </c>
      <c r="N67" s="9">
        <f t="shared" si="12"/>
        <v>0</v>
      </c>
      <c r="O67" s="15">
        <f t="shared" si="18"/>
        <v>-2.5</v>
      </c>
      <c r="P67" s="9">
        <f t="shared" si="13"/>
        <v>83.33333333333333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-2</v>
      </c>
      <c r="M68" s="13">
        <f t="shared" si="17"/>
        <v>-3</v>
      </c>
      <c r="N68" s="9">
        <f aca="true" t="shared" si="21" ref="N68:N94">(+J68+K68)*($J$96/($J$96+$K$96))</f>
        <v>0</v>
      </c>
      <c r="O68" s="15">
        <f t="shared" si="18"/>
        <v>-2.5</v>
      </c>
      <c r="P68" s="9">
        <f aca="true" t="shared" si="22" ref="P68:P94">O68*100/$N$96</f>
        <v>83.33333333333333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>
        <v>1</v>
      </c>
      <c r="E69" s="1"/>
      <c r="F69" s="1"/>
      <c r="G69" s="1"/>
      <c r="H69" s="1"/>
      <c r="I69" s="1"/>
      <c r="J69" s="13">
        <f t="shared" si="19"/>
        <v>-1</v>
      </c>
      <c r="K69" s="13">
        <f t="shared" si="20"/>
        <v>0</v>
      </c>
      <c r="L69" s="13">
        <f aca="true" t="shared" si="25" ref="L69:L94">L68+J69</f>
        <v>-3</v>
      </c>
      <c r="M69" s="13">
        <f aca="true" t="shared" si="26" ref="M69:M94">M68+K69</f>
        <v>-3</v>
      </c>
      <c r="N69" s="9">
        <f t="shared" si="21"/>
        <v>-0.5</v>
      </c>
      <c r="O69" s="15">
        <f aca="true" t="shared" si="27" ref="O69:O94">O68+N69</f>
        <v>-3</v>
      </c>
      <c r="P69" s="9">
        <f t="shared" si="22"/>
        <v>100</v>
      </c>
      <c r="Q69" s="13">
        <f t="shared" si="23"/>
        <v>0</v>
      </c>
      <c r="R69" s="13">
        <f t="shared" si="24"/>
        <v>1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-3</v>
      </c>
      <c r="M70" s="13">
        <f t="shared" si="26"/>
        <v>-3</v>
      </c>
      <c r="N70" s="9">
        <f t="shared" si="21"/>
        <v>0</v>
      </c>
      <c r="O70" s="15">
        <f t="shared" si="27"/>
        <v>-3</v>
      </c>
      <c r="P70" s="9">
        <f t="shared" si="22"/>
        <v>100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>
        <v>1</v>
      </c>
      <c r="I71" s="1"/>
      <c r="J71" s="13">
        <f t="shared" si="19"/>
        <v>0</v>
      </c>
      <c r="K71" s="13">
        <f t="shared" si="20"/>
        <v>-1</v>
      </c>
      <c r="L71" s="13">
        <f t="shared" si="25"/>
        <v>-3</v>
      </c>
      <c r="M71" s="13">
        <f t="shared" si="26"/>
        <v>-4</v>
      </c>
      <c r="N71" s="9">
        <f t="shared" si="21"/>
        <v>-0.5</v>
      </c>
      <c r="O71" s="15">
        <f t="shared" si="27"/>
        <v>-3.5</v>
      </c>
      <c r="P71" s="9">
        <f t="shared" si="22"/>
        <v>116.66666666666667</v>
      </c>
      <c r="Q71" s="13">
        <f t="shared" si="23"/>
        <v>0</v>
      </c>
      <c r="R71" s="13">
        <f t="shared" si="24"/>
        <v>1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-3</v>
      </c>
      <c r="M72" s="13">
        <f t="shared" si="26"/>
        <v>-4</v>
      </c>
      <c r="N72" s="9">
        <f t="shared" si="21"/>
        <v>0</v>
      </c>
      <c r="O72" s="15">
        <f t="shared" si="27"/>
        <v>-3.5</v>
      </c>
      <c r="P72" s="9">
        <f t="shared" si="22"/>
        <v>116.66666666666667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>
        <v>1</v>
      </c>
      <c r="H73" s="1"/>
      <c r="I73" s="1"/>
      <c r="J73" s="13">
        <f t="shared" si="19"/>
        <v>0</v>
      </c>
      <c r="K73" s="13">
        <f t="shared" si="20"/>
        <v>1</v>
      </c>
      <c r="L73" s="13">
        <f t="shared" si="25"/>
        <v>-3</v>
      </c>
      <c r="M73" s="13">
        <f t="shared" si="26"/>
        <v>-3</v>
      </c>
      <c r="N73" s="9">
        <f t="shared" si="21"/>
        <v>0.5</v>
      </c>
      <c r="O73" s="15">
        <f t="shared" si="27"/>
        <v>-3</v>
      </c>
      <c r="P73" s="9">
        <f t="shared" si="22"/>
        <v>100</v>
      </c>
      <c r="Q73" s="13">
        <f t="shared" si="23"/>
        <v>1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-3</v>
      </c>
      <c r="M74" s="13">
        <f t="shared" si="26"/>
        <v>-3</v>
      </c>
      <c r="N74" s="9">
        <f t="shared" si="21"/>
        <v>0</v>
      </c>
      <c r="O74" s="15">
        <f t="shared" si="27"/>
        <v>-3</v>
      </c>
      <c r="P74" s="9">
        <f t="shared" si="22"/>
        <v>100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-3</v>
      </c>
      <c r="M75" s="13">
        <f t="shared" si="26"/>
        <v>-3</v>
      </c>
      <c r="N75" s="9">
        <f t="shared" si="21"/>
        <v>0</v>
      </c>
      <c r="O75" s="15">
        <f t="shared" si="27"/>
        <v>-3</v>
      </c>
      <c r="P75" s="9">
        <f t="shared" si="22"/>
        <v>100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-3</v>
      </c>
      <c r="M76" s="13">
        <f t="shared" si="26"/>
        <v>-3</v>
      </c>
      <c r="N76" s="9">
        <f t="shared" si="21"/>
        <v>0</v>
      </c>
      <c r="O76" s="15">
        <f t="shared" si="27"/>
        <v>-3</v>
      </c>
      <c r="P76" s="9">
        <f t="shared" si="22"/>
        <v>100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-3</v>
      </c>
      <c r="M77" s="13">
        <f t="shared" si="26"/>
        <v>-3</v>
      </c>
      <c r="N77" s="9">
        <f t="shared" si="21"/>
        <v>0</v>
      </c>
      <c r="O77" s="15">
        <f t="shared" si="27"/>
        <v>-3</v>
      </c>
      <c r="P77" s="9">
        <f t="shared" si="22"/>
        <v>100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-3</v>
      </c>
      <c r="M78" s="13">
        <f t="shared" si="26"/>
        <v>-3</v>
      </c>
      <c r="N78" s="9">
        <f t="shared" si="21"/>
        <v>0</v>
      </c>
      <c r="O78" s="15">
        <f t="shared" si="27"/>
        <v>-3</v>
      </c>
      <c r="P78" s="9">
        <f t="shared" si="22"/>
        <v>100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-3</v>
      </c>
      <c r="M79" s="13">
        <f t="shared" si="26"/>
        <v>-3</v>
      </c>
      <c r="N79" s="9">
        <f t="shared" si="21"/>
        <v>0</v>
      </c>
      <c r="O79" s="15">
        <f t="shared" si="27"/>
        <v>-3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>
        <v>1</v>
      </c>
      <c r="F80" s="1"/>
      <c r="G80" s="3"/>
      <c r="H80" s="1"/>
      <c r="I80" s="1"/>
      <c r="J80" s="13">
        <f t="shared" si="19"/>
        <v>-1</v>
      </c>
      <c r="K80" s="13">
        <f t="shared" si="20"/>
        <v>0</v>
      </c>
      <c r="L80" s="13">
        <f t="shared" si="25"/>
        <v>-4</v>
      </c>
      <c r="M80" s="13">
        <f t="shared" si="26"/>
        <v>-3</v>
      </c>
      <c r="N80" s="9">
        <f t="shared" si="21"/>
        <v>-0.5</v>
      </c>
      <c r="O80" s="15">
        <f t="shared" si="27"/>
        <v>-3.5</v>
      </c>
      <c r="P80" s="9">
        <f t="shared" si="22"/>
        <v>116.66666666666667</v>
      </c>
      <c r="Q80" s="13">
        <f t="shared" si="23"/>
        <v>0</v>
      </c>
      <c r="R80" s="13">
        <f t="shared" si="24"/>
        <v>1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-4</v>
      </c>
      <c r="M81" s="13">
        <f t="shared" si="26"/>
        <v>-3</v>
      </c>
      <c r="N81" s="9">
        <f t="shared" si="21"/>
        <v>0</v>
      </c>
      <c r="O81" s="15">
        <f t="shared" si="27"/>
        <v>-3.5</v>
      </c>
      <c r="P81" s="9">
        <f t="shared" si="22"/>
        <v>116.66666666666667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-4</v>
      </c>
      <c r="M82" s="13">
        <f t="shared" si="26"/>
        <v>-3</v>
      </c>
      <c r="N82" s="9">
        <f t="shared" si="21"/>
        <v>0</v>
      </c>
      <c r="O82" s="15">
        <f t="shared" si="27"/>
        <v>-3.5</v>
      </c>
      <c r="P82" s="9">
        <f t="shared" si="22"/>
        <v>116.66666666666667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-4</v>
      </c>
      <c r="M83" s="13">
        <f t="shared" si="26"/>
        <v>-3</v>
      </c>
      <c r="N83" s="9">
        <f t="shared" si="21"/>
        <v>0</v>
      </c>
      <c r="O83" s="15">
        <f t="shared" si="27"/>
        <v>-3.5</v>
      </c>
      <c r="P83" s="9">
        <f t="shared" si="22"/>
        <v>116.66666666666667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-4</v>
      </c>
      <c r="M84" s="13">
        <f t="shared" si="26"/>
        <v>-3</v>
      </c>
      <c r="N84" s="9">
        <f t="shared" si="21"/>
        <v>0</v>
      </c>
      <c r="O84" s="15">
        <f t="shared" si="27"/>
        <v>-3.5</v>
      </c>
      <c r="P84" s="9">
        <f t="shared" si="22"/>
        <v>116.66666666666667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-4</v>
      </c>
      <c r="M85" s="13">
        <f t="shared" si="26"/>
        <v>-3</v>
      </c>
      <c r="N85" s="9">
        <f t="shared" si="21"/>
        <v>0</v>
      </c>
      <c r="O85" s="15">
        <f t="shared" si="27"/>
        <v>-3.5</v>
      </c>
      <c r="P85" s="9">
        <f t="shared" si="22"/>
        <v>116.66666666666667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-4</v>
      </c>
      <c r="M86" s="13">
        <f t="shared" si="26"/>
        <v>-3</v>
      </c>
      <c r="N86" s="9">
        <f t="shared" si="21"/>
        <v>0</v>
      </c>
      <c r="O86" s="15">
        <f t="shared" si="27"/>
        <v>-3.5</v>
      </c>
      <c r="P86" s="9">
        <f t="shared" si="22"/>
        <v>116.66666666666667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-4</v>
      </c>
      <c r="M87" s="13">
        <f t="shared" si="26"/>
        <v>-3</v>
      </c>
      <c r="N87" s="9">
        <f t="shared" si="21"/>
        <v>0</v>
      </c>
      <c r="O87" s="15">
        <f t="shared" si="27"/>
        <v>-3.5</v>
      </c>
      <c r="P87" s="9">
        <f t="shared" si="22"/>
        <v>116.66666666666667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-4</v>
      </c>
      <c r="M88" s="13">
        <f t="shared" si="26"/>
        <v>-3</v>
      </c>
      <c r="N88" s="9">
        <f t="shared" si="21"/>
        <v>0</v>
      </c>
      <c r="O88" s="15">
        <f t="shared" si="27"/>
        <v>-3.5</v>
      </c>
      <c r="P88" s="9">
        <f t="shared" si="22"/>
        <v>116.66666666666667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-4</v>
      </c>
      <c r="M89" s="13">
        <f t="shared" si="26"/>
        <v>-3</v>
      </c>
      <c r="N89" s="9">
        <f t="shared" si="21"/>
        <v>0</v>
      </c>
      <c r="O89" s="15">
        <f t="shared" si="27"/>
        <v>-3.5</v>
      </c>
      <c r="P89" s="9">
        <f t="shared" si="22"/>
        <v>116.66666666666667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>
        <v>2</v>
      </c>
      <c r="H90" s="1"/>
      <c r="I90" s="1">
        <v>1</v>
      </c>
      <c r="J90" s="13">
        <f t="shared" si="19"/>
        <v>0</v>
      </c>
      <c r="K90" s="13">
        <f t="shared" si="20"/>
        <v>1</v>
      </c>
      <c r="L90" s="13">
        <f t="shared" si="25"/>
        <v>-4</v>
      </c>
      <c r="M90" s="13">
        <f t="shared" si="26"/>
        <v>-2</v>
      </c>
      <c r="N90" s="9">
        <f t="shared" si="21"/>
        <v>0.5</v>
      </c>
      <c r="O90" s="15">
        <f t="shared" si="27"/>
        <v>-3</v>
      </c>
      <c r="P90" s="9">
        <f t="shared" si="22"/>
        <v>100</v>
      </c>
      <c r="Q90" s="13">
        <f t="shared" si="23"/>
        <v>2</v>
      </c>
      <c r="R90" s="13">
        <f t="shared" si="24"/>
        <v>1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-4</v>
      </c>
      <c r="M91" s="13">
        <f t="shared" si="26"/>
        <v>-2</v>
      </c>
      <c r="N91" s="9">
        <f t="shared" si="21"/>
        <v>0</v>
      </c>
      <c r="O91" s="15">
        <f t="shared" si="27"/>
        <v>-3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>
        <v>1</v>
      </c>
      <c r="C92" s="1"/>
      <c r="D92" s="1"/>
      <c r="E92" s="1"/>
      <c r="F92" s="1"/>
      <c r="G92" s="1"/>
      <c r="H92" s="1"/>
      <c r="I92" s="1"/>
      <c r="J92" s="13">
        <f t="shared" si="19"/>
        <v>1</v>
      </c>
      <c r="K92" s="13">
        <f t="shared" si="20"/>
        <v>0</v>
      </c>
      <c r="L92" s="13">
        <f t="shared" si="25"/>
        <v>-3</v>
      </c>
      <c r="M92" s="13">
        <f t="shared" si="26"/>
        <v>-2</v>
      </c>
      <c r="N92" s="9">
        <f t="shared" si="21"/>
        <v>0.5</v>
      </c>
      <c r="O92" s="15">
        <f t="shared" si="27"/>
        <v>-2.5</v>
      </c>
      <c r="P92" s="9">
        <f t="shared" si="22"/>
        <v>83.33333333333333</v>
      </c>
      <c r="Q92" s="13">
        <f t="shared" si="23"/>
        <v>1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-3</v>
      </c>
      <c r="M93" s="13">
        <f t="shared" si="26"/>
        <v>-2</v>
      </c>
      <c r="N93" s="9">
        <f t="shared" si="21"/>
        <v>0</v>
      </c>
      <c r="O93" s="15">
        <f t="shared" si="27"/>
        <v>-2.5</v>
      </c>
      <c r="P93" s="9">
        <f t="shared" si="22"/>
        <v>83.33333333333333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>
        <v>1</v>
      </c>
      <c r="I94" s="1"/>
      <c r="J94" s="13">
        <f t="shared" si="19"/>
        <v>0</v>
      </c>
      <c r="K94" s="13">
        <f t="shared" si="20"/>
        <v>-1</v>
      </c>
      <c r="L94" s="13">
        <f t="shared" si="25"/>
        <v>-3</v>
      </c>
      <c r="M94" s="13">
        <f t="shared" si="26"/>
        <v>-3</v>
      </c>
      <c r="N94" s="9">
        <f t="shared" si="21"/>
        <v>-0.5</v>
      </c>
      <c r="O94" s="15">
        <f t="shared" si="27"/>
        <v>-3</v>
      </c>
      <c r="P94" s="9">
        <f t="shared" si="22"/>
        <v>100</v>
      </c>
      <c r="Q94" s="13">
        <f t="shared" si="23"/>
        <v>0</v>
      </c>
      <c r="R94" s="13">
        <f t="shared" si="24"/>
        <v>1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3</v>
      </c>
      <c r="C96" s="13">
        <f t="shared" si="28"/>
        <v>3</v>
      </c>
      <c r="D96" s="13">
        <f t="shared" si="28"/>
        <v>6</v>
      </c>
      <c r="E96" s="13">
        <f t="shared" si="28"/>
        <v>3</v>
      </c>
      <c r="F96" s="13">
        <f t="shared" si="28"/>
        <v>7</v>
      </c>
      <c r="G96" s="13">
        <f t="shared" si="28"/>
        <v>15</v>
      </c>
      <c r="H96" s="13">
        <f t="shared" si="28"/>
        <v>14</v>
      </c>
      <c r="I96" s="13">
        <f t="shared" si="28"/>
        <v>11</v>
      </c>
      <c r="J96" s="13">
        <f t="shared" si="28"/>
        <v>-3</v>
      </c>
      <c r="K96" s="13">
        <f t="shared" si="28"/>
        <v>-3</v>
      </c>
      <c r="L96" s="13"/>
      <c r="M96" s="13"/>
      <c r="N96" s="13">
        <f>SUM(N4:N94)</f>
        <v>-3</v>
      </c>
      <c r="O96" s="13"/>
      <c r="P96" s="13"/>
      <c r="Q96" s="13">
        <f>SUM(Q4:Q94)</f>
        <v>28</v>
      </c>
      <c r="R96" s="13">
        <f>SUM(R4:R94)</f>
        <v>34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81">
      <selection activeCell="A94" sqref="A94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53</v>
      </c>
      <c r="H1" s="6"/>
      <c r="T1" s="5" t="s">
        <v>0</v>
      </c>
      <c r="U1" s="7" t="str">
        <f>B1</f>
        <v>Zebra Swallowtail</v>
      </c>
      <c r="V1" s="8"/>
      <c r="W1" s="6"/>
      <c r="X1" s="8"/>
      <c r="Y1" s="6" t="str">
        <f>G1</f>
        <v>Spring 1995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34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8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2</v>
      </c>
      <c r="AC4" s="15">
        <f>100*SUM(Q4:Q10)/AB4</f>
        <v>50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13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>
        <v>1</v>
      </c>
      <c r="C6" s="1"/>
      <c r="D6" s="1"/>
      <c r="E6" s="1">
        <v>1</v>
      </c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1</v>
      </c>
      <c r="R6" s="13">
        <f t="shared" si="5"/>
        <v>1</v>
      </c>
      <c r="T6" s="12" t="s">
        <v>31</v>
      </c>
      <c r="V6" s="13">
        <f>Q96</f>
        <v>21</v>
      </c>
      <c r="W6" s="8"/>
      <c r="X6" s="18" t="s">
        <v>32</v>
      </c>
      <c r="Z6" s="15">
        <f>SUM(N18:N24)</f>
        <v>0.25</v>
      </c>
      <c r="AA6" s="9">
        <f t="shared" si="6"/>
        <v>12.5</v>
      </c>
      <c r="AB6" s="15">
        <f>SUM(Q18:Q24)+SUM(R18:R24)</f>
        <v>1</v>
      </c>
      <c r="AC6" s="15">
        <f>100*SUM(Q18:Q24)/AB6</f>
        <v>100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61.76470588235294</v>
      </c>
      <c r="W7" s="8"/>
      <c r="Y7" s="18" t="s">
        <v>34</v>
      </c>
      <c r="Z7" s="15">
        <f>SUM(N25:N31)</f>
        <v>-0.5</v>
      </c>
      <c r="AA7" s="9">
        <f t="shared" si="6"/>
        <v>-25</v>
      </c>
      <c r="AB7" s="15">
        <f>SUM(Q25:Q31)+SUM(R25:R31)</f>
        <v>8</v>
      </c>
      <c r="AC7" s="15">
        <f>100*SUM(Q25:Q31)/AB7</f>
        <v>37.5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2</v>
      </c>
      <c r="AC8" s="15">
        <f>100*SUM(Q32:Q38)/AB8</f>
        <v>50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6</v>
      </c>
      <c r="AC9" s="15">
        <f>100*SUM(Q39:Q45)/AB9</f>
        <v>50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40</v>
      </c>
      <c r="W10" s="8"/>
      <c r="X10" s="20" t="s">
        <v>38</v>
      </c>
      <c r="Z10" s="15">
        <f>SUM(N46:N52)</f>
        <v>0.25</v>
      </c>
      <c r="AA10" s="9">
        <f t="shared" si="6"/>
        <v>12.5</v>
      </c>
      <c r="AB10" s="15">
        <f>SUM(Q46:Q52)+SUM(R46:R52)</f>
        <v>3</v>
      </c>
      <c r="AC10" s="15">
        <f>100*SUM(Q46:Q52)/AB10</f>
        <v>66.66666666666667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72.72727272727273</v>
      </c>
      <c r="W11" s="8"/>
      <c r="Y11" s="20" t="s">
        <v>39</v>
      </c>
      <c r="Z11" s="15">
        <f>SUM(N53:N59)</f>
        <v>0.25</v>
      </c>
      <c r="AA11" s="9">
        <f t="shared" si="6"/>
        <v>12.5</v>
      </c>
      <c r="AB11" s="15">
        <f>SUM(Q53:Q59)+SUM(R53:R59)</f>
        <v>1</v>
      </c>
      <c r="AC11" s="15">
        <f>100*SUM(Q53:Q59)/AB11</f>
        <v>100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57.14285714285714</v>
      </c>
      <c r="W12" s="8"/>
      <c r="X12" s="20" t="s">
        <v>41</v>
      </c>
      <c r="Z12" s="15">
        <f>SUM(N60:N66)</f>
        <v>1</v>
      </c>
      <c r="AA12" s="9">
        <f t="shared" si="6"/>
        <v>50</v>
      </c>
      <c r="AB12" s="15">
        <f>SUM(Q60:Q66)+SUM(R60:R66)</f>
        <v>6</v>
      </c>
      <c r="AC12" s="15">
        <f>100*SUM(Q60:Q66)/AB12</f>
        <v>83.33333333333333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0.25</v>
      </c>
      <c r="AA13" s="9">
        <f t="shared" si="6"/>
        <v>12.5</v>
      </c>
      <c r="AB13" s="15">
        <f>SUM(Q67:Q73)+SUM(R67:R73)</f>
        <v>1</v>
      </c>
      <c r="AC13" s="15">
        <f>100*SUM(Q67:Q73)/AB13</f>
        <v>100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0.5</v>
      </c>
      <c r="AA14" s="9">
        <f t="shared" si="6"/>
        <v>25</v>
      </c>
      <c r="AB14" s="15">
        <f>SUM(Q74:Q80)+SUM(R74:R80)</f>
        <v>2</v>
      </c>
      <c r="AC14" s="15">
        <f>100*SUM(Q74:Q80)/AB14</f>
        <v>100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-0.25</v>
      </c>
      <c r="AA15" s="9">
        <f t="shared" si="6"/>
        <v>-12.5</v>
      </c>
      <c r="AB15" s="15">
        <f>SUM(Q81:Q87)+SUM(R81:R87)</f>
        <v>1</v>
      </c>
      <c r="AC15" s="15">
        <f>100*SUM(Q81:Q87)/AB15</f>
        <v>0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0.25</v>
      </c>
      <c r="AA16" s="9">
        <f t="shared" si="6"/>
        <v>12.5</v>
      </c>
      <c r="AB16" s="15">
        <f>SUM(Q88:Q94)+SUM(R88:R94)</f>
        <v>1</v>
      </c>
      <c r="AC16" s="15">
        <f>100*SUM(Q88:Q94)/AB16</f>
        <v>100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2</v>
      </c>
      <c r="AA17" s="13">
        <f>SUM(AA4:AA16)</f>
        <v>100</v>
      </c>
      <c r="AB17" s="13">
        <f>SUM(AB4:AB16)</f>
        <v>34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>
        <v>1</v>
      </c>
      <c r="D24" s="1"/>
      <c r="E24" s="3"/>
      <c r="F24" s="1"/>
      <c r="G24" s="3"/>
      <c r="H24" s="1"/>
      <c r="I24" s="1"/>
      <c r="J24" s="13">
        <f t="shared" si="0"/>
        <v>1</v>
      </c>
      <c r="K24" s="13">
        <f t="shared" si="1"/>
        <v>0</v>
      </c>
      <c r="L24" s="13">
        <f t="shared" si="7"/>
        <v>1</v>
      </c>
      <c r="M24" s="13">
        <f t="shared" si="8"/>
        <v>0</v>
      </c>
      <c r="N24" s="9">
        <f t="shared" si="2"/>
        <v>0.25</v>
      </c>
      <c r="O24" s="15">
        <f t="shared" si="9"/>
        <v>0.25</v>
      </c>
      <c r="P24" s="9">
        <f t="shared" si="3"/>
        <v>12.5</v>
      </c>
      <c r="Q24" s="13">
        <f t="shared" si="4"/>
        <v>1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1</v>
      </c>
      <c r="M25" s="13">
        <f t="shared" si="8"/>
        <v>0</v>
      </c>
      <c r="N25" s="9">
        <f t="shared" si="2"/>
        <v>0</v>
      </c>
      <c r="O25" s="15">
        <f t="shared" si="9"/>
        <v>0.25</v>
      </c>
      <c r="P25" s="9">
        <f t="shared" si="3"/>
        <v>12.5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1</v>
      </c>
      <c r="M26" s="13">
        <f t="shared" si="8"/>
        <v>0</v>
      </c>
      <c r="N26" s="9">
        <f t="shared" si="2"/>
        <v>0</v>
      </c>
      <c r="O26" s="15">
        <f t="shared" si="9"/>
        <v>0.25</v>
      </c>
      <c r="P26" s="9">
        <f t="shared" si="3"/>
        <v>12.5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>
        <v>1</v>
      </c>
      <c r="E27" s="1">
        <v>1</v>
      </c>
      <c r="F27" s="1">
        <v>2</v>
      </c>
      <c r="G27" s="1">
        <v>1</v>
      </c>
      <c r="H27" s="1">
        <v>2</v>
      </c>
      <c r="I27" s="1">
        <v>1</v>
      </c>
      <c r="J27" s="13">
        <f t="shared" si="0"/>
        <v>-2</v>
      </c>
      <c r="K27" s="13">
        <f t="shared" si="1"/>
        <v>0</v>
      </c>
      <c r="L27" s="13">
        <f t="shared" si="7"/>
        <v>-1</v>
      </c>
      <c r="M27" s="13">
        <f t="shared" si="8"/>
        <v>0</v>
      </c>
      <c r="N27" s="9">
        <f t="shared" si="2"/>
        <v>-0.5</v>
      </c>
      <c r="O27" s="15">
        <f t="shared" si="9"/>
        <v>-0.25</v>
      </c>
      <c r="P27" s="9">
        <f t="shared" si="3"/>
        <v>-12.5</v>
      </c>
      <c r="Q27" s="13">
        <f t="shared" si="4"/>
        <v>3</v>
      </c>
      <c r="R27" s="13">
        <f t="shared" si="5"/>
        <v>5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-1</v>
      </c>
      <c r="M28" s="13">
        <f t="shared" si="8"/>
        <v>0</v>
      </c>
      <c r="N28" s="9">
        <f t="shared" si="2"/>
        <v>0</v>
      </c>
      <c r="O28" s="15">
        <f t="shared" si="9"/>
        <v>-0.25</v>
      </c>
      <c r="P28" s="9">
        <f t="shared" si="3"/>
        <v>-12.5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-1</v>
      </c>
      <c r="M29" s="13">
        <f t="shared" si="8"/>
        <v>0</v>
      </c>
      <c r="N29" s="9">
        <f t="shared" si="2"/>
        <v>0</v>
      </c>
      <c r="O29" s="15">
        <f t="shared" si="9"/>
        <v>-0.25</v>
      </c>
      <c r="P29" s="9">
        <f t="shared" si="3"/>
        <v>-12.5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-1</v>
      </c>
      <c r="M30" s="13">
        <f t="shared" si="8"/>
        <v>0</v>
      </c>
      <c r="N30" s="9">
        <f t="shared" si="2"/>
        <v>0</v>
      </c>
      <c r="O30" s="15">
        <f t="shared" si="9"/>
        <v>-0.25</v>
      </c>
      <c r="P30" s="9">
        <f t="shared" si="3"/>
        <v>-12.5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-1</v>
      </c>
      <c r="M31" s="13">
        <f t="shared" si="8"/>
        <v>0</v>
      </c>
      <c r="N31" s="9">
        <f t="shared" si="2"/>
        <v>0</v>
      </c>
      <c r="O31" s="15">
        <f t="shared" si="9"/>
        <v>-0.25</v>
      </c>
      <c r="P31" s="9">
        <f t="shared" si="3"/>
        <v>-12.5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-1</v>
      </c>
      <c r="M32" s="13">
        <f t="shared" si="8"/>
        <v>0</v>
      </c>
      <c r="N32" s="9">
        <f t="shared" si="2"/>
        <v>0</v>
      </c>
      <c r="O32" s="15">
        <f t="shared" si="9"/>
        <v>-0.25</v>
      </c>
      <c r="P32" s="9">
        <f t="shared" si="3"/>
        <v>-12.5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-1</v>
      </c>
      <c r="M33" s="13">
        <f t="shared" si="8"/>
        <v>0</v>
      </c>
      <c r="N33" s="9">
        <f t="shared" si="2"/>
        <v>0</v>
      </c>
      <c r="O33" s="15">
        <f t="shared" si="9"/>
        <v>-0.25</v>
      </c>
      <c r="P33" s="9">
        <f t="shared" si="3"/>
        <v>-12.5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>
        <v>1</v>
      </c>
      <c r="E34" s="3"/>
      <c r="F34" s="1">
        <v>1</v>
      </c>
      <c r="G34" s="3"/>
      <c r="H34" s="1"/>
      <c r="I34" s="1"/>
      <c r="J34" s="13">
        <f t="shared" si="0"/>
        <v>-1</v>
      </c>
      <c r="K34" s="13">
        <f t="shared" si="1"/>
        <v>1</v>
      </c>
      <c r="L34" s="13">
        <f t="shared" si="7"/>
        <v>-2</v>
      </c>
      <c r="M34" s="13">
        <f t="shared" si="8"/>
        <v>1</v>
      </c>
      <c r="N34" s="9">
        <f t="shared" si="2"/>
        <v>0</v>
      </c>
      <c r="O34" s="15">
        <f t="shared" si="9"/>
        <v>-0.25</v>
      </c>
      <c r="P34" s="9">
        <f t="shared" si="3"/>
        <v>-12.5</v>
      </c>
      <c r="Q34" s="13">
        <f t="shared" si="4"/>
        <v>1</v>
      </c>
      <c r="R34" s="13">
        <f t="shared" si="5"/>
        <v>1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-2</v>
      </c>
      <c r="M35" s="13">
        <f t="shared" si="8"/>
        <v>1</v>
      </c>
      <c r="N35" s="9">
        <f t="shared" si="2"/>
        <v>0</v>
      </c>
      <c r="O35" s="15">
        <f t="shared" si="9"/>
        <v>-0.25</v>
      </c>
      <c r="P35" s="9">
        <f t="shared" si="3"/>
        <v>-12.5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-2</v>
      </c>
      <c r="M36" s="13">
        <f t="shared" si="8"/>
        <v>1</v>
      </c>
      <c r="N36" s="9">
        <f aca="true" t="shared" si="12" ref="N36:N67">(+J36+K36)*($J$96/($J$96+$K$96))</f>
        <v>0</v>
      </c>
      <c r="O36" s="15">
        <f t="shared" si="9"/>
        <v>-0.25</v>
      </c>
      <c r="P36" s="9">
        <f aca="true" t="shared" si="13" ref="P36:P67">O36*100/$N$96</f>
        <v>-12.5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-2</v>
      </c>
      <c r="M37" s="13">
        <f aca="true" t="shared" si="17" ref="M37:M68">M36+K37</f>
        <v>1</v>
      </c>
      <c r="N37" s="9">
        <f t="shared" si="12"/>
        <v>0</v>
      </c>
      <c r="O37" s="15">
        <f aca="true" t="shared" si="18" ref="O37:O68">O36+N37</f>
        <v>-0.25</v>
      </c>
      <c r="P37" s="9">
        <f t="shared" si="13"/>
        <v>-12.5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-2</v>
      </c>
      <c r="M38" s="13">
        <f t="shared" si="17"/>
        <v>1</v>
      </c>
      <c r="N38" s="9">
        <f t="shared" si="12"/>
        <v>0</v>
      </c>
      <c r="O38" s="15">
        <f t="shared" si="18"/>
        <v>-0.25</v>
      </c>
      <c r="P38" s="9">
        <f t="shared" si="13"/>
        <v>-12.5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>
        <v>1</v>
      </c>
      <c r="I39" s="1"/>
      <c r="J39" s="13">
        <f t="shared" si="10"/>
        <v>0</v>
      </c>
      <c r="K39" s="13">
        <f t="shared" si="11"/>
        <v>-1</v>
      </c>
      <c r="L39" s="13">
        <f t="shared" si="16"/>
        <v>-2</v>
      </c>
      <c r="M39" s="13">
        <f t="shared" si="17"/>
        <v>0</v>
      </c>
      <c r="N39" s="9">
        <f t="shared" si="12"/>
        <v>-0.25</v>
      </c>
      <c r="O39" s="15">
        <f t="shared" si="18"/>
        <v>-0.5</v>
      </c>
      <c r="P39" s="9">
        <f t="shared" si="13"/>
        <v>-25</v>
      </c>
      <c r="Q39" s="13">
        <f t="shared" si="14"/>
        <v>0</v>
      </c>
      <c r="R39" s="13">
        <f t="shared" si="15"/>
        <v>1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-2</v>
      </c>
      <c r="M40" s="13">
        <f t="shared" si="17"/>
        <v>0</v>
      </c>
      <c r="N40" s="9">
        <f t="shared" si="12"/>
        <v>0</v>
      </c>
      <c r="O40" s="15">
        <f t="shared" si="18"/>
        <v>-0.5</v>
      </c>
      <c r="P40" s="9">
        <f t="shared" si="13"/>
        <v>-25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-2</v>
      </c>
      <c r="M41" s="13">
        <f t="shared" si="17"/>
        <v>0</v>
      </c>
      <c r="N41" s="9">
        <f t="shared" si="12"/>
        <v>0</v>
      </c>
      <c r="O41" s="15">
        <f t="shared" si="18"/>
        <v>-0.5</v>
      </c>
      <c r="P41" s="9">
        <f t="shared" si="13"/>
        <v>-25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>
        <v>2</v>
      </c>
      <c r="F42" s="1"/>
      <c r="G42" s="1"/>
      <c r="H42" s="1"/>
      <c r="I42" s="1"/>
      <c r="J42" s="13">
        <f t="shared" si="10"/>
        <v>-2</v>
      </c>
      <c r="K42" s="13">
        <f t="shared" si="11"/>
        <v>0</v>
      </c>
      <c r="L42" s="13">
        <f t="shared" si="16"/>
        <v>-4</v>
      </c>
      <c r="M42" s="13">
        <f t="shared" si="17"/>
        <v>0</v>
      </c>
      <c r="N42" s="9">
        <f t="shared" si="12"/>
        <v>-0.5</v>
      </c>
      <c r="O42" s="15">
        <f t="shared" si="18"/>
        <v>-1</v>
      </c>
      <c r="P42" s="9">
        <f t="shared" si="13"/>
        <v>-50</v>
      </c>
      <c r="Q42" s="13">
        <f t="shared" si="14"/>
        <v>0</v>
      </c>
      <c r="R42" s="13">
        <f t="shared" si="15"/>
        <v>2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-4</v>
      </c>
      <c r="M43" s="13">
        <f t="shared" si="17"/>
        <v>0</v>
      </c>
      <c r="N43" s="9">
        <f t="shared" si="12"/>
        <v>0</v>
      </c>
      <c r="O43" s="15">
        <f t="shared" si="18"/>
        <v>-1</v>
      </c>
      <c r="P43" s="9">
        <f t="shared" si="13"/>
        <v>-50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-4</v>
      </c>
      <c r="M44" s="13">
        <f t="shared" si="17"/>
        <v>0</v>
      </c>
      <c r="N44" s="9">
        <f t="shared" si="12"/>
        <v>0</v>
      </c>
      <c r="O44" s="15">
        <f t="shared" si="18"/>
        <v>-1</v>
      </c>
      <c r="P44" s="9">
        <f t="shared" si="13"/>
        <v>-50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>
        <v>1</v>
      </c>
      <c r="C45" s="3">
        <v>1</v>
      </c>
      <c r="D45" s="1"/>
      <c r="E45" s="1"/>
      <c r="F45" s="1"/>
      <c r="G45" s="3">
        <v>1</v>
      </c>
      <c r="H45" s="1"/>
      <c r="I45" s="1"/>
      <c r="J45" s="13">
        <f t="shared" si="10"/>
        <v>2</v>
      </c>
      <c r="K45" s="13">
        <f t="shared" si="11"/>
        <v>1</v>
      </c>
      <c r="L45" s="13">
        <f t="shared" si="16"/>
        <v>-2</v>
      </c>
      <c r="M45" s="13">
        <f t="shared" si="17"/>
        <v>1</v>
      </c>
      <c r="N45" s="9">
        <f t="shared" si="12"/>
        <v>0.75</v>
      </c>
      <c r="O45" s="15">
        <f t="shared" si="18"/>
        <v>-0.25</v>
      </c>
      <c r="P45" s="9">
        <f t="shared" si="13"/>
        <v>-12.5</v>
      </c>
      <c r="Q45" s="13">
        <f t="shared" si="14"/>
        <v>3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-2</v>
      </c>
      <c r="M46" s="13">
        <f t="shared" si="17"/>
        <v>1</v>
      </c>
      <c r="N46" s="9">
        <f t="shared" si="12"/>
        <v>0</v>
      </c>
      <c r="O46" s="15">
        <f t="shared" si="18"/>
        <v>-0.25</v>
      </c>
      <c r="P46" s="9">
        <f t="shared" si="13"/>
        <v>-12.5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>
        <v>1</v>
      </c>
      <c r="D47" s="1">
        <v>1</v>
      </c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-2</v>
      </c>
      <c r="M47" s="13">
        <f t="shared" si="17"/>
        <v>1</v>
      </c>
      <c r="N47" s="9">
        <f t="shared" si="12"/>
        <v>0</v>
      </c>
      <c r="O47" s="15">
        <f t="shared" si="18"/>
        <v>-0.25</v>
      </c>
      <c r="P47" s="9">
        <f t="shared" si="13"/>
        <v>-12.5</v>
      </c>
      <c r="Q47" s="13">
        <f t="shared" si="14"/>
        <v>1</v>
      </c>
      <c r="R47" s="13">
        <f t="shared" si="15"/>
        <v>1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-2</v>
      </c>
      <c r="M48" s="13">
        <f t="shared" si="17"/>
        <v>1</v>
      </c>
      <c r="N48" s="9">
        <f t="shared" si="12"/>
        <v>0</v>
      </c>
      <c r="O48" s="15">
        <f t="shared" si="18"/>
        <v>-0.25</v>
      </c>
      <c r="P48" s="9">
        <f t="shared" si="13"/>
        <v>-12.5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-2</v>
      </c>
      <c r="M49" s="13">
        <f t="shared" si="17"/>
        <v>1</v>
      </c>
      <c r="N49" s="9">
        <f t="shared" si="12"/>
        <v>0</v>
      </c>
      <c r="O49" s="15">
        <f t="shared" si="18"/>
        <v>-0.25</v>
      </c>
      <c r="P49" s="9">
        <f t="shared" si="13"/>
        <v>-12.5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>
        <v>1</v>
      </c>
      <c r="H50" s="3"/>
      <c r="I50" s="1"/>
      <c r="J50" s="13">
        <f t="shared" si="10"/>
        <v>0</v>
      </c>
      <c r="K50" s="13">
        <f t="shared" si="11"/>
        <v>1</v>
      </c>
      <c r="L50" s="13">
        <f t="shared" si="16"/>
        <v>-2</v>
      </c>
      <c r="M50" s="13">
        <f t="shared" si="17"/>
        <v>2</v>
      </c>
      <c r="N50" s="9">
        <f t="shared" si="12"/>
        <v>0.25</v>
      </c>
      <c r="O50" s="15">
        <f t="shared" si="18"/>
        <v>0</v>
      </c>
      <c r="P50" s="9">
        <f t="shared" si="13"/>
        <v>0</v>
      </c>
      <c r="Q50" s="13">
        <f t="shared" si="14"/>
        <v>1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-2</v>
      </c>
      <c r="M51" s="13">
        <f t="shared" si="17"/>
        <v>2</v>
      </c>
      <c r="N51" s="9">
        <f t="shared" si="12"/>
        <v>0</v>
      </c>
      <c r="O51" s="15">
        <f t="shared" si="18"/>
        <v>0</v>
      </c>
      <c r="P51" s="9">
        <f t="shared" si="13"/>
        <v>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-2</v>
      </c>
      <c r="M52" s="13">
        <f t="shared" si="17"/>
        <v>2</v>
      </c>
      <c r="N52" s="9">
        <f t="shared" si="12"/>
        <v>0</v>
      </c>
      <c r="O52" s="15">
        <f t="shared" si="18"/>
        <v>0</v>
      </c>
      <c r="P52" s="9">
        <f t="shared" si="13"/>
        <v>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-2</v>
      </c>
      <c r="M53" s="13">
        <f t="shared" si="17"/>
        <v>2</v>
      </c>
      <c r="N53" s="9">
        <f t="shared" si="12"/>
        <v>0</v>
      </c>
      <c r="O53" s="15">
        <f t="shared" si="18"/>
        <v>0</v>
      </c>
      <c r="P53" s="9">
        <f t="shared" si="13"/>
        <v>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-2</v>
      </c>
      <c r="M54" s="13">
        <f t="shared" si="17"/>
        <v>2</v>
      </c>
      <c r="N54" s="9">
        <f t="shared" si="12"/>
        <v>0</v>
      </c>
      <c r="O54" s="15">
        <f t="shared" si="18"/>
        <v>0</v>
      </c>
      <c r="P54" s="9">
        <f t="shared" si="13"/>
        <v>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-2</v>
      </c>
      <c r="M55" s="13">
        <f t="shared" si="17"/>
        <v>2</v>
      </c>
      <c r="N55" s="9">
        <f t="shared" si="12"/>
        <v>0</v>
      </c>
      <c r="O55" s="15">
        <f t="shared" si="18"/>
        <v>0</v>
      </c>
      <c r="P55" s="9">
        <f t="shared" si="13"/>
        <v>0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-2</v>
      </c>
      <c r="M56" s="13">
        <f t="shared" si="17"/>
        <v>2</v>
      </c>
      <c r="N56" s="9">
        <f t="shared" si="12"/>
        <v>0</v>
      </c>
      <c r="O56" s="15">
        <f t="shared" si="18"/>
        <v>0</v>
      </c>
      <c r="P56" s="9">
        <f t="shared" si="13"/>
        <v>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-2</v>
      </c>
      <c r="M57" s="13">
        <f t="shared" si="17"/>
        <v>2</v>
      </c>
      <c r="N57" s="9">
        <f t="shared" si="12"/>
        <v>0</v>
      </c>
      <c r="O57" s="15">
        <f t="shared" si="18"/>
        <v>0</v>
      </c>
      <c r="P57" s="9">
        <f t="shared" si="13"/>
        <v>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-2</v>
      </c>
      <c r="M58" s="13">
        <f t="shared" si="17"/>
        <v>2</v>
      </c>
      <c r="N58" s="9">
        <f t="shared" si="12"/>
        <v>0</v>
      </c>
      <c r="O58" s="15">
        <f t="shared" si="18"/>
        <v>0</v>
      </c>
      <c r="P58" s="9">
        <f t="shared" si="13"/>
        <v>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>
        <v>1</v>
      </c>
      <c r="C59" s="3"/>
      <c r="D59" s="1"/>
      <c r="E59" s="1"/>
      <c r="F59" s="1"/>
      <c r="G59" s="3"/>
      <c r="H59" s="1"/>
      <c r="I59" s="1"/>
      <c r="J59" s="13">
        <f t="shared" si="10"/>
        <v>1</v>
      </c>
      <c r="K59" s="13">
        <f t="shared" si="11"/>
        <v>0</v>
      </c>
      <c r="L59" s="13">
        <f t="shared" si="16"/>
        <v>-1</v>
      </c>
      <c r="M59" s="13">
        <f t="shared" si="17"/>
        <v>2</v>
      </c>
      <c r="N59" s="9">
        <f t="shared" si="12"/>
        <v>0.25</v>
      </c>
      <c r="O59" s="15">
        <f t="shared" si="18"/>
        <v>0.25</v>
      </c>
      <c r="P59" s="9">
        <f t="shared" si="13"/>
        <v>12.5</v>
      </c>
      <c r="Q59" s="13">
        <f t="shared" si="14"/>
        <v>1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-1</v>
      </c>
      <c r="M60" s="13">
        <f t="shared" si="17"/>
        <v>2</v>
      </c>
      <c r="N60" s="9">
        <f t="shared" si="12"/>
        <v>0</v>
      </c>
      <c r="O60" s="15">
        <f t="shared" si="18"/>
        <v>0.25</v>
      </c>
      <c r="P60" s="9">
        <f t="shared" si="13"/>
        <v>12.5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-1</v>
      </c>
      <c r="M61" s="13">
        <f t="shared" si="17"/>
        <v>2</v>
      </c>
      <c r="N61" s="9">
        <f t="shared" si="12"/>
        <v>0</v>
      </c>
      <c r="O61" s="15">
        <f t="shared" si="18"/>
        <v>0.25</v>
      </c>
      <c r="P61" s="9">
        <f t="shared" si="13"/>
        <v>12.5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>
        <v>2</v>
      </c>
      <c r="H62" s="1">
        <v>1</v>
      </c>
      <c r="I62" s="1"/>
      <c r="J62" s="13">
        <f t="shared" si="10"/>
        <v>0</v>
      </c>
      <c r="K62" s="13">
        <f t="shared" si="11"/>
        <v>1</v>
      </c>
      <c r="L62" s="13">
        <f t="shared" si="16"/>
        <v>-1</v>
      </c>
      <c r="M62" s="13">
        <f t="shared" si="17"/>
        <v>3</v>
      </c>
      <c r="N62" s="9">
        <f t="shared" si="12"/>
        <v>0.25</v>
      </c>
      <c r="O62" s="15">
        <f t="shared" si="18"/>
        <v>0.5</v>
      </c>
      <c r="P62" s="9">
        <f t="shared" si="13"/>
        <v>25</v>
      </c>
      <c r="Q62" s="13">
        <f t="shared" si="14"/>
        <v>2</v>
      </c>
      <c r="R62" s="13">
        <f t="shared" si="15"/>
        <v>1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-1</v>
      </c>
      <c r="M63" s="13">
        <f t="shared" si="17"/>
        <v>3</v>
      </c>
      <c r="N63" s="9">
        <f t="shared" si="12"/>
        <v>0</v>
      </c>
      <c r="O63" s="15">
        <f t="shared" si="18"/>
        <v>0.5</v>
      </c>
      <c r="P63" s="9">
        <f t="shared" si="13"/>
        <v>25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-1</v>
      </c>
      <c r="M64" s="13">
        <f t="shared" si="17"/>
        <v>3</v>
      </c>
      <c r="N64" s="9">
        <f t="shared" si="12"/>
        <v>0</v>
      </c>
      <c r="O64" s="15">
        <f t="shared" si="18"/>
        <v>0.5</v>
      </c>
      <c r="P64" s="9">
        <f t="shared" si="13"/>
        <v>25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>
        <v>1</v>
      </c>
      <c r="C65" s="1"/>
      <c r="D65" s="1"/>
      <c r="E65" s="1"/>
      <c r="F65" s="1"/>
      <c r="G65" s="1">
        <v>2</v>
      </c>
      <c r="H65" s="1"/>
      <c r="I65" s="1"/>
      <c r="J65" s="13">
        <f t="shared" si="10"/>
        <v>1</v>
      </c>
      <c r="K65" s="13">
        <f t="shared" si="11"/>
        <v>2</v>
      </c>
      <c r="L65" s="13">
        <f t="shared" si="16"/>
        <v>0</v>
      </c>
      <c r="M65" s="13">
        <f t="shared" si="17"/>
        <v>5</v>
      </c>
      <c r="N65" s="9">
        <f t="shared" si="12"/>
        <v>0.75</v>
      </c>
      <c r="O65" s="15">
        <f t="shared" si="18"/>
        <v>1.25</v>
      </c>
      <c r="P65" s="9">
        <f t="shared" si="13"/>
        <v>62.5</v>
      </c>
      <c r="Q65" s="13">
        <f t="shared" si="14"/>
        <v>3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0</v>
      </c>
      <c r="M66" s="13">
        <f t="shared" si="17"/>
        <v>5</v>
      </c>
      <c r="N66" s="9">
        <f t="shared" si="12"/>
        <v>0</v>
      </c>
      <c r="O66" s="15">
        <f t="shared" si="18"/>
        <v>1.25</v>
      </c>
      <c r="P66" s="9">
        <f t="shared" si="13"/>
        <v>62.5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0</v>
      </c>
      <c r="M67" s="13">
        <f t="shared" si="17"/>
        <v>5</v>
      </c>
      <c r="N67" s="9">
        <f t="shared" si="12"/>
        <v>0</v>
      </c>
      <c r="O67" s="15">
        <f t="shared" si="18"/>
        <v>1.25</v>
      </c>
      <c r="P67" s="9">
        <f t="shared" si="13"/>
        <v>62.5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>
        <v>1</v>
      </c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1</v>
      </c>
      <c r="K68" s="13">
        <f aca="true" t="shared" si="20" ref="K68:K94">+F68+G68-H68-I68</f>
        <v>0</v>
      </c>
      <c r="L68" s="13">
        <f t="shared" si="16"/>
        <v>1</v>
      </c>
      <c r="M68" s="13">
        <f t="shared" si="17"/>
        <v>5</v>
      </c>
      <c r="N68" s="9">
        <f aca="true" t="shared" si="21" ref="N68:N94">(+J68+K68)*($J$96/($J$96+$K$96))</f>
        <v>0.25</v>
      </c>
      <c r="O68" s="15">
        <f t="shared" si="18"/>
        <v>1.5</v>
      </c>
      <c r="P68" s="9">
        <f aca="true" t="shared" si="22" ref="P68:P94">O68*100/$N$96</f>
        <v>75</v>
      </c>
      <c r="Q68" s="13">
        <f aca="true" t="shared" si="23" ref="Q68:Q94">+B68+C68+F68+G68</f>
        <v>1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1</v>
      </c>
      <c r="M69" s="13">
        <f aca="true" t="shared" si="26" ref="M69:M94">M68+K69</f>
        <v>5</v>
      </c>
      <c r="N69" s="9">
        <f t="shared" si="21"/>
        <v>0</v>
      </c>
      <c r="O69" s="15">
        <f aca="true" t="shared" si="27" ref="O69:O94">O68+N69</f>
        <v>1.5</v>
      </c>
      <c r="P69" s="9">
        <f t="shared" si="22"/>
        <v>75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1</v>
      </c>
      <c r="M70" s="13">
        <f t="shared" si="26"/>
        <v>5</v>
      </c>
      <c r="N70" s="9">
        <f t="shared" si="21"/>
        <v>0</v>
      </c>
      <c r="O70" s="15">
        <f t="shared" si="27"/>
        <v>1.5</v>
      </c>
      <c r="P70" s="9">
        <f t="shared" si="22"/>
        <v>75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1</v>
      </c>
      <c r="M71" s="13">
        <f t="shared" si="26"/>
        <v>5</v>
      </c>
      <c r="N71" s="9">
        <f t="shared" si="21"/>
        <v>0</v>
      </c>
      <c r="O71" s="15">
        <f t="shared" si="27"/>
        <v>1.5</v>
      </c>
      <c r="P71" s="9">
        <f t="shared" si="22"/>
        <v>75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1</v>
      </c>
      <c r="M72" s="13">
        <f t="shared" si="26"/>
        <v>5</v>
      </c>
      <c r="N72" s="9">
        <f t="shared" si="21"/>
        <v>0</v>
      </c>
      <c r="O72" s="15">
        <f t="shared" si="27"/>
        <v>1.5</v>
      </c>
      <c r="P72" s="9">
        <f t="shared" si="22"/>
        <v>75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1</v>
      </c>
      <c r="M73" s="13">
        <f t="shared" si="26"/>
        <v>5</v>
      </c>
      <c r="N73" s="9">
        <f t="shared" si="21"/>
        <v>0</v>
      </c>
      <c r="O73" s="15">
        <f t="shared" si="27"/>
        <v>1.5</v>
      </c>
      <c r="P73" s="9">
        <f t="shared" si="22"/>
        <v>75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1</v>
      </c>
      <c r="M74" s="13">
        <f t="shared" si="26"/>
        <v>5</v>
      </c>
      <c r="N74" s="9">
        <f t="shared" si="21"/>
        <v>0</v>
      </c>
      <c r="O74" s="15">
        <f t="shared" si="27"/>
        <v>1.5</v>
      </c>
      <c r="P74" s="9">
        <f t="shared" si="22"/>
        <v>75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1</v>
      </c>
      <c r="M75" s="13">
        <f t="shared" si="26"/>
        <v>5</v>
      </c>
      <c r="N75" s="9">
        <f t="shared" si="21"/>
        <v>0</v>
      </c>
      <c r="O75" s="15">
        <f t="shared" si="27"/>
        <v>1.5</v>
      </c>
      <c r="P75" s="9">
        <f t="shared" si="22"/>
        <v>75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>
        <v>1</v>
      </c>
      <c r="C76" s="1"/>
      <c r="D76" s="1"/>
      <c r="E76" s="1"/>
      <c r="F76" s="1"/>
      <c r="G76" s="1"/>
      <c r="H76" s="1"/>
      <c r="I76" s="1"/>
      <c r="J76" s="13">
        <f t="shared" si="19"/>
        <v>1</v>
      </c>
      <c r="K76" s="13">
        <f t="shared" si="20"/>
        <v>0</v>
      </c>
      <c r="L76" s="13">
        <f t="shared" si="25"/>
        <v>2</v>
      </c>
      <c r="M76" s="13">
        <f t="shared" si="26"/>
        <v>5</v>
      </c>
      <c r="N76" s="9">
        <f t="shared" si="21"/>
        <v>0.25</v>
      </c>
      <c r="O76" s="15">
        <f t="shared" si="27"/>
        <v>1.75</v>
      </c>
      <c r="P76" s="9">
        <f t="shared" si="22"/>
        <v>87.5</v>
      </c>
      <c r="Q76" s="13">
        <f t="shared" si="23"/>
        <v>1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2</v>
      </c>
      <c r="M77" s="13">
        <f t="shared" si="26"/>
        <v>5</v>
      </c>
      <c r="N77" s="9">
        <f t="shared" si="21"/>
        <v>0</v>
      </c>
      <c r="O77" s="15">
        <f t="shared" si="27"/>
        <v>1.75</v>
      </c>
      <c r="P77" s="9">
        <f t="shared" si="22"/>
        <v>87.5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>
        <v>1</v>
      </c>
      <c r="H78" s="1"/>
      <c r="I78" s="1"/>
      <c r="J78" s="13">
        <f t="shared" si="19"/>
        <v>0</v>
      </c>
      <c r="K78" s="13">
        <f t="shared" si="20"/>
        <v>1</v>
      </c>
      <c r="L78" s="13">
        <f t="shared" si="25"/>
        <v>2</v>
      </c>
      <c r="M78" s="13">
        <f t="shared" si="26"/>
        <v>6</v>
      </c>
      <c r="N78" s="9">
        <f t="shared" si="21"/>
        <v>0.25</v>
      </c>
      <c r="O78" s="15">
        <f t="shared" si="27"/>
        <v>2</v>
      </c>
      <c r="P78" s="9">
        <f t="shared" si="22"/>
        <v>100</v>
      </c>
      <c r="Q78" s="13">
        <f t="shared" si="23"/>
        <v>1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2</v>
      </c>
      <c r="M79" s="13">
        <f t="shared" si="26"/>
        <v>6</v>
      </c>
      <c r="N79" s="9">
        <f t="shared" si="21"/>
        <v>0</v>
      </c>
      <c r="O79" s="15">
        <f t="shared" si="27"/>
        <v>2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2</v>
      </c>
      <c r="M80" s="13">
        <f t="shared" si="26"/>
        <v>6</v>
      </c>
      <c r="N80" s="9">
        <f t="shared" si="21"/>
        <v>0</v>
      </c>
      <c r="O80" s="15">
        <f t="shared" si="27"/>
        <v>2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2</v>
      </c>
      <c r="M81" s="13">
        <f t="shared" si="26"/>
        <v>6</v>
      </c>
      <c r="N81" s="9">
        <f t="shared" si="21"/>
        <v>0</v>
      </c>
      <c r="O81" s="15">
        <f t="shared" si="27"/>
        <v>2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2</v>
      </c>
      <c r="M82" s="13">
        <f t="shared" si="26"/>
        <v>6</v>
      </c>
      <c r="N82" s="9">
        <f t="shared" si="21"/>
        <v>0</v>
      </c>
      <c r="O82" s="15">
        <f t="shared" si="27"/>
        <v>2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2</v>
      </c>
      <c r="M83" s="13">
        <f t="shared" si="26"/>
        <v>6</v>
      </c>
      <c r="N83" s="9">
        <f t="shared" si="21"/>
        <v>0</v>
      </c>
      <c r="O83" s="15">
        <f t="shared" si="27"/>
        <v>2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2</v>
      </c>
      <c r="M84" s="13">
        <f t="shared" si="26"/>
        <v>6</v>
      </c>
      <c r="N84" s="9">
        <f t="shared" si="21"/>
        <v>0</v>
      </c>
      <c r="O84" s="15">
        <f t="shared" si="27"/>
        <v>2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2</v>
      </c>
      <c r="M85" s="13">
        <f t="shared" si="26"/>
        <v>6</v>
      </c>
      <c r="N85" s="9">
        <f t="shared" si="21"/>
        <v>0</v>
      </c>
      <c r="O85" s="15">
        <f t="shared" si="27"/>
        <v>2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2</v>
      </c>
      <c r="M86" s="13">
        <f t="shared" si="26"/>
        <v>6</v>
      </c>
      <c r="N86" s="9">
        <f t="shared" si="21"/>
        <v>0</v>
      </c>
      <c r="O86" s="15">
        <f t="shared" si="27"/>
        <v>2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>
        <v>1</v>
      </c>
      <c r="E87" s="3"/>
      <c r="F87" s="1"/>
      <c r="G87" s="1"/>
      <c r="H87" s="1"/>
      <c r="I87" s="1"/>
      <c r="J87" s="13">
        <f t="shared" si="19"/>
        <v>-1</v>
      </c>
      <c r="K87" s="13">
        <f t="shared" si="20"/>
        <v>0</v>
      </c>
      <c r="L87" s="13">
        <f t="shared" si="25"/>
        <v>1</v>
      </c>
      <c r="M87" s="13">
        <f t="shared" si="26"/>
        <v>6</v>
      </c>
      <c r="N87" s="9">
        <f t="shared" si="21"/>
        <v>-0.25</v>
      </c>
      <c r="O87" s="15">
        <f t="shared" si="27"/>
        <v>1.75</v>
      </c>
      <c r="P87" s="9">
        <f t="shared" si="22"/>
        <v>87.5</v>
      </c>
      <c r="Q87" s="13">
        <f t="shared" si="23"/>
        <v>0</v>
      </c>
      <c r="R87" s="13">
        <f t="shared" si="24"/>
        <v>1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1</v>
      </c>
      <c r="M88" s="13">
        <f t="shared" si="26"/>
        <v>6</v>
      </c>
      <c r="N88" s="9">
        <f t="shared" si="21"/>
        <v>0</v>
      </c>
      <c r="O88" s="15">
        <f t="shared" si="27"/>
        <v>1.75</v>
      </c>
      <c r="P88" s="9">
        <f t="shared" si="22"/>
        <v>87.5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1</v>
      </c>
      <c r="M89" s="13">
        <f t="shared" si="26"/>
        <v>6</v>
      </c>
      <c r="N89" s="9">
        <f t="shared" si="21"/>
        <v>0</v>
      </c>
      <c r="O89" s="15">
        <f t="shared" si="27"/>
        <v>1.75</v>
      </c>
      <c r="P89" s="9">
        <f t="shared" si="22"/>
        <v>87.5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1</v>
      </c>
      <c r="M90" s="13">
        <f t="shared" si="26"/>
        <v>6</v>
      </c>
      <c r="N90" s="9">
        <f t="shared" si="21"/>
        <v>0</v>
      </c>
      <c r="O90" s="15">
        <f t="shared" si="27"/>
        <v>1.75</v>
      </c>
      <c r="P90" s="9">
        <f t="shared" si="22"/>
        <v>87.5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1</v>
      </c>
      <c r="M91" s="13">
        <f t="shared" si="26"/>
        <v>6</v>
      </c>
      <c r="N91" s="9">
        <f t="shared" si="21"/>
        <v>0</v>
      </c>
      <c r="O91" s="15">
        <f t="shared" si="27"/>
        <v>1.75</v>
      </c>
      <c r="P91" s="9">
        <f t="shared" si="22"/>
        <v>87.5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1</v>
      </c>
      <c r="M92" s="13">
        <f t="shared" si="26"/>
        <v>6</v>
      </c>
      <c r="N92" s="9">
        <f t="shared" si="21"/>
        <v>0</v>
      </c>
      <c r="O92" s="15">
        <f t="shared" si="27"/>
        <v>1.75</v>
      </c>
      <c r="P92" s="9">
        <f t="shared" si="22"/>
        <v>87.5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1</v>
      </c>
      <c r="M93" s="13">
        <f t="shared" si="26"/>
        <v>6</v>
      </c>
      <c r="N93" s="9">
        <f t="shared" si="21"/>
        <v>0</v>
      </c>
      <c r="O93" s="15">
        <f t="shared" si="27"/>
        <v>1.75</v>
      </c>
      <c r="P93" s="9">
        <f t="shared" si="22"/>
        <v>87.5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>
        <v>1</v>
      </c>
      <c r="D94" s="1"/>
      <c r="E94" s="1"/>
      <c r="F94" s="1"/>
      <c r="G94" s="1"/>
      <c r="H94" s="1"/>
      <c r="I94" s="1"/>
      <c r="J94" s="13">
        <f t="shared" si="19"/>
        <v>1</v>
      </c>
      <c r="K94" s="13">
        <f t="shared" si="20"/>
        <v>0</v>
      </c>
      <c r="L94" s="13">
        <f t="shared" si="25"/>
        <v>2</v>
      </c>
      <c r="M94" s="13">
        <f t="shared" si="26"/>
        <v>6</v>
      </c>
      <c r="N94" s="9">
        <f t="shared" si="21"/>
        <v>0.25</v>
      </c>
      <c r="O94" s="15">
        <f t="shared" si="27"/>
        <v>2</v>
      </c>
      <c r="P94" s="9">
        <f t="shared" si="22"/>
        <v>100</v>
      </c>
      <c r="Q94" s="13">
        <f t="shared" si="23"/>
        <v>1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6</v>
      </c>
      <c r="C96" s="13">
        <f t="shared" si="28"/>
        <v>4</v>
      </c>
      <c r="D96" s="13">
        <f t="shared" si="28"/>
        <v>4</v>
      </c>
      <c r="E96" s="13">
        <f t="shared" si="28"/>
        <v>4</v>
      </c>
      <c r="F96" s="13">
        <f t="shared" si="28"/>
        <v>3</v>
      </c>
      <c r="G96" s="13">
        <f t="shared" si="28"/>
        <v>8</v>
      </c>
      <c r="H96" s="13">
        <f t="shared" si="28"/>
        <v>4</v>
      </c>
      <c r="I96" s="13">
        <f t="shared" si="28"/>
        <v>1</v>
      </c>
      <c r="J96" s="13">
        <f t="shared" si="28"/>
        <v>2</v>
      </c>
      <c r="K96" s="13">
        <f t="shared" si="28"/>
        <v>6</v>
      </c>
      <c r="L96" s="13"/>
      <c r="M96" s="13"/>
      <c r="N96" s="13">
        <f>SUM(N4:N94)</f>
        <v>2</v>
      </c>
      <c r="O96" s="13"/>
      <c r="P96" s="13"/>
      <c r="Q96" s="13">
        <f>SUM(Q4:Q94)</f>
        <v>21</v>
      </c>
      <c r="R96" s="13">
        <f>SUM(R4:R94)</f>
        <v>13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G100" sqref="G100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54</v>
      </c>
      <c r="H1" s="6"/>
      <c r="T1" s="5" t="s">
        <v>0</v>
      </c>
      <c r="U1" s="7" t="str">
        <f>B1</f>
        <v>Zebra Swallowtail</v>
      </c>
      <c r="V1" s="8"/>
      <c r="W1" s="6"/>
      <c r="X1" s="8"/>
      <c r="Y1" s="6" t="str">
        <f>G1</f>
        <v>Spring 1994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38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6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 t="e">
        <f aca="true" t="shared" si="3" ref="P4:P35">O4*100/$N$96</f>
        <v>#DIV/0!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 t="e">
        <f aca="true" t="shared" si="6" ref="AA4:AA16">Z4*100/$Z$17</f>
        <v>#DIV/0!</v>
      </c>
      <c r="AB4" s="15">
        <f>SUM(Q4:Q10)+SUM(R4:R10)</f>
        <v>4</v>
      </c>
      <c r="AC4" s="15">
        <f>100*SUM(Q4:Q10)/AB4</f>
        <v>25</v>
      </c>
    </row>
    <row r="5" spans="1:29" ht="15">
      <c r="A5" s="17">
        <v>32573</v>
      </c>
      <c r="B5" s="1"/>
      <c r="C5" s="1"/>
      <c r="D5" s="1"/>
      <c r="E5" s="1"/>
      <c r="F5" s="1"/>
      <c r="G5" s="1">
        <v>1</v>
      </c>
      <c r="H5" s="1"/>
      <c r="I5" s="1"/>
      <c r="J5" s="13">
        <f t="shared" si="0"/>
        <v>0</v>
      </c>
      <c r="K5" s="13">
        <f t="shared" si="1"/>
        <v>1</v>
      </c>
      <c r="L5" s="13">
        <f aca="true" t="shared" si="7" ref="L5:L36">L4+J5</f>
        <v>0</v>
      </c>
      <c r="M5" s="13">
        <f aca="true" t="shared" si="8" ref="M5:M36">M4+K5</f>
        <v>1</v>
      </c>
      <c r="N5" s="9">
        <f t="shared" si="2"/>
        <v>0</v>
      </c>
      <c r="O5" s="15">
        <f aca="true" t="shared" si="9" ref="O5:O36">O4+N5</f>
        <v>0</v>
      </c>
      <c r="P5" s="9" t="e">
        <f t="shared" si="3"/>
        <v>#DIV/0!</v>
      </c>
      <c r="Q5" s="13">
        <f t="shared" si="4"/>
        <v>1</v>
      </c>
      <c r="R5" s="13">
        <f t="shared" si="5"/>
        <v>0</v>
      </c>
      <c r="T5" s="12" t="s">
        <v>29</v>
      </c>
      <c r="V5" s="13">
        <f>R96</f>
        <v>16</v>
      </c>
      <c r="W5" s="8"/>
      <c r="X5" s="8"/>
      <c r="Y5" s="18" t="s">
        <v>30</v>
      </c>
      <c r="Z5" s="15">
        <f>SUM(N11:N17)</f>
        <v>0</v>
      </c>
      <c r="AA5" s="9" t="e">
        <f t="shared" si="6"/>
        <v>#DIV/0!</v>
      </c>
      <c r="AB5" s="15">
        <f>SUM(Q11:Q17)+SUM(R11:R17)</f>
        <v>6</v>
      </c>
      <c r="AC5" s="15">
        <f>100*SUM(Q11:Q17)/AB5</f>
        <v>50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1</v>
      </c>
      <c r="N6" s="9">
        <f t="shared" si="2"/>
        <v>0</v>
      </c>
      <c r="O6" s="15">
        <f t="shared" si="9"/>
        <v>0</v>
      </c>
      <c r="P6" s="9" t="e">
        <f t="shared" si="3"/>
        <v>#DIV/0!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22</v>
      </c>
      <c r="W6" s="8"/>
      <c r="X6" s="18" t="s">
        <v>32</v>
      </c>
      <c r="Z6" s="15">
        <f>SUM(N18:N24)</f>
        <v>0</v>
      </c>
      <c r="AA6" s="9" t="e">
        <f t="shared" si="6"/>
        <v>#DIV/0!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>
        <v>1</v>
      </c>
      <c r="F7" s="1"/>
      <c r="G7" s="1"/>
      <c r="H7" s="1"/>
      <c r="I7" s="1">
        <v>1</v>
      </c>
      <c r="J7" s="13">
        <f t="shared" si="0"/>
        <v>-1</v>
      </c>
      <c r="K7" s="13">
        <f t="shared" si="1"/>
        <v>-1</v>
      </c>
      <c r="L7" s="13">
        <f t="shared" si="7"/>
        <v>-1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 t="e">
        <f t="shared" si="3"/>
        <v>#DIV/0!</v>
      </c>
      <c r="Q7" s="13">
        <f t="shared" si="4"/>
        <v>0</v>
      </c>
      <c r="R7" s="13">
        <f t="shared" si="5"/>
        <v>2</v>
      </c>
      <c r="T7" s="12" t="s">
        <v>33</v>
      </c>
      <c r="V7" s="9">
        <f>V6*100/(V5+V6)</f>
        <v>57.89473684210526</v>
      </c>
      <c r="W7" s="8"/>
      <c r="Y7" s="18" t="s">
        <v>34</v>
      </c>
      <c r="Z7" s="15">
        <f>SUM(N25:N31)</f>
        <v>0</v>
      </c>
      <c r="AA7" s="9" t="e">
        <f t="shared" si="6"/>
        <v>#DIV/0!</v>
      </c>
      <c r="AB7" s="15">
        <f>SUM(Q25:Q31)+SUM(R25:R31)</f>
        <v>3</v>
      </c>
      <c r="AC7" s="15">
        <f>100*SUM(Q25:Q31)/AB7</f>
        <v>66.66666666666667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>
        <v>1</v>
      </c>
      <c r="J8" s="13">
        <f t="shared" si="0"/>
        <v>0</v>
      </c>
      <c r="K8" s="13">
        <f t="shared" si="1"/>
        <v>-1</v>
      </c>
      <c r="L8" s="13">
        <f t="shared" si="7"/>
        <v>-1</v>
      </c>
      <c r="M8" s="13">
        <f t="shared" si="8"/>
        <v>-1</v>
      </c>
      <c r="N8" s="9">
        <f t="shared" si="2"/>
        <v>0</v>
      </c>
      <c r="O8" s="15">
        <f t="shared" si="9"/>
        <v>0</v>
      </c>
      <c r="P8" s="9" t="e">
        <f t="shared" si="3"/>
        <v>#DIV/0!</v>
      </c>
      <c r="Q8" s="13">
        <f t="shared" si="4"/>
        <v>0</v>
      </c>
      <c r="R8" s="13">
        <f t="shared" si="5"/>
        <v>1</v>
      </c>
      <c r="W8" s="8"/>
      <c r="X8" s="18" t="s">
        <v>35</v>
      </c>
      <c r="Z8" s="15">
        <f>SUM(N32:N38)</f>
        <v>0</v>
      </c>
      <c r="AA8" s="9" t="e">
        <f t="shared" si="6"/>
        <v>#DIV/0!</v>
      </c>
      <c r="AB8" s="15">
        <f>SUM(Q32:Q38)+SUM(R32:R38)</f>
        <v>1</v>
      </c>
      <c r="AC8" s="15">
        <f>100*SUM(Q32:Q38)/AB8</f>
        <v>0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-1</v>
      </c>
      <c r="M9" s="13">
        <f t="shared" si="8"/>
        <v>-1</v>
      </c>
      <c r="N9" s="9">
        <f t="shared" si="2"/>
        <v>0</v>
      </c>
      <c r="O9" s="15">
        <f t="shared" si="9"/>
        <v>0</v>
      </c>
      <c r="P9" s="9" t="e">
        <f t="shared" si="3"/>
        <v>#DIV/0!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 t="e">
        <f t="shared" si="6"/>
        <v>#DIV/0!</v>
      </c>
      <c r="AB9" s="15">
        <f>SUM(Q39:Q45)+SUM(R39:R45)</f>
        <v>3</v>
      </c>
      <c r="AC9" s="15">
        <f>100*SUM(Q39:Q45)/AB9</f>
        <v>33.333333333333336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-1</v>
      </c>
      <c r="M10" s="13">
        <f t="shared" si="8"/>
        <v>-1</v>
      </c>
      <c r="N10" s="9">
        <f t="shared" si="2"/>
        <v>0</v>
      </c>
      <c r="O10" s="15">
        <f t="shared" si="9"/>
        <v>0</v>
      </c>
      <c r="P10" s="9" t="e">
        <f t="shared" si="3"/>
        <v>#DIV/0!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80</v>
      </c>
      <c r="W10" s="8"/>
      <c r="X10" s="20" t="s">
        <v>38</v>
      </c>
      <c r="Z10" s="15">
        <f>SUM(N46:N52)</f>
        <v>0</v>
      </c>
      <c r="AA10" s="9" t="e">
        <f t="shared" si="6"/>
        <v>#DIV/0!</v>
      </c>
      <c r="AB10" s="15">
        <f>SUM(Q46:Q52)+SUM(R46:R52)</f>
        <v>6</v>
      </c>
      <c r="AC10" s="15">
        <f>100*SUM(Q46:Q52)/AB10</f>
        <v>66.66666666666667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-1</v>
      </c>
      <c r="M11" s="13">
        <f t="shared" si="8"/>
        <v>-1</v>
      </c>
      <c r="N11" s="9">
        <f t="shared" si="2"/>
        <v>0</v>
      </c>
      <c r="O11" s="15">
        <f t="shared" si="9"/>
        <v>0</v>
      </c>
      <c r="P11" s="9" t="e">
        <f t="shared" si="3"/>
        <v>#DIV/0!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35.294117647058826</v>
      </c>
      <c r="W11" s="8"/>
      <c r="Y11" s="20" t="s">
        <v>39</v>
      </c>
      <c r="Z11" s="15">
        <f>SUM(N53:N59)</f>
        <v>0</v>
      </c>
      <c r="AA11" s="9" t="e">
        <f t="shared" si="6"/>
        <v>#DIV/0!</v>
      </c>
      <c r="AB11" s="15">
        <f>SUM(Q53:Q59)+SUM(R53:R59)</f>
        <v>5</v>
      </c>
      <c r="AC11" s="15">
        <f>100*SUM(Q53:Q59)/AB11</f>
        <v>60</v>
      </c>
    </row>
    <row r="12" spans="1:29" ht="15">
      <c r="A12" s="17">
        <v>32580</v>
      </c>
      <c r="B12" s="1"/>
      <c r="C12" s="3"/>
      <c r="D12" s="1"/>
      <c r="E12" s="1"/>
      <c r="F12" s="1">
        <v>2</v>
      </c>
      <c r="G12" s="1"/>
      <c r="H12" s="1"/>
      <c r="I12" s="1"/>
      <c r="J12" s="13">
        <f t="shared" si="0"/>
        <v>0</v>
      </c>
      <c r="K12" s="13">
        <f t="shared" si="1"/>
        <v>2</v>
      </c>
      <c r="L12" s="13">
        <f t="shared" si="7"/>
        <v>-1</v>
      </c>
      <c r="M12" s="13">
        <f t="shared" si="8"/>
        <v>1</v>
      </c>
      <c r="N12" s="9">
        <f t="shared" si="2"/>
        <v>0</v>
      </c>
      <c r="O12" s="15">
        <f t="shared" si="9"/>
        <v>0</v>
      </c>
      <c r="P12" s="9" t="e">
        <f t="shared" si="3"/>
        <v>#DIV/0!</v>
      </c>
      <c r="Q12" s="13">
        <f t="shared" si="4"/>
        <v>2</v>
      </c>
      <c r="R12" s="13">
        <f t="shared" si="5"/>
        <v>0</v>
      </c>
      <c r="U12" s="12" t="s">
        <v>40</v>
      </c>
      <c r="V12" s="9">
        <f>100*((G96+C96)/(B96+C96+F96+G96))</f>
        <v>45.45454545454545</v>
      </c>
      <c r="W12" s="8"/>
      <c r="X12" s="20" t="s">
        <v>41</v>
      </c>
      <c r="Z12" s="15">
        <f>SUM(N60:N66)</f>
        <v>0</v>
      </c>
      <c r="AA12" s="9" t="e">
        <f t="shared" si="6"/>
        <v>#DIV/0!</v>
      </c>
      <c r="AB12" s="15">
        <f>SUM(Q60:Q66)+SUM(R60:R66)</f>
        <v>5</v>
      </c>
      <c r="AC12" s="15">
        <f>100*SUM(Q60:Q66)/AB12</f>
        <v>100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-1</v>
      </c>
      <c r="M13" s="13">
        <f t="shared" si="8"/>
        <v>1</v>
      </c>
      <c r="N13" s="9">
        <f t="shared" si="2"/>
        <v>0</v>
      </c>
      <c r="O13" s="15">
        <f t="shared" si="9"/>
        <v>0</v>
      </c>
      <c r="P13" s="9" t="e">
        <f t="shared" si="3"/>
        <v>#DIV/0!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 t="e">
        <f t="shared" si="6"/>
        <v>#DIV/0!</v>
      </c>
      <c r="AB13" s="15">
        <f>SUM(Q67:Q73)+SUM(R67:R73)</f>
        <v>1</v>
      </c>
      <c r="AC13" s="15">
        <f>100*SUM(Q67:Q73)/AB13</f>
        <v>100</v>
      </c>
    </row>
    <row r="14" spans="1:29" ht="15">
      <c r="A14" s="17">
        <v>32582</v>
      </c>
      <c r="B14" s="1"/>
      <c r="C14" s="1"/>
      <c r="D14" s="1"/>
      <c r="E14" s="1"/>
      <c r="F14" s="1"/>
      <c r="G14" s="1">
        <v>1</v>
      </c>
      <c r="H14" s="1">
        <v>1</v>
      </c>
      <c r="I14" s="1">
        <v>1</v>
      </c>
      <c r="J14" s="13">
        <f t="shared" si="0"/>
        <v>0</v>
      </c>
      <c r="K14" s="13">
        <f t="shared" si="1"/>
        <v>-1</v>
      </c>
      <c r="L14" s="13">
        <f t="shared" si="7"/>
        <v>-1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 t="e">
        <f t="shared" si="3"/>
        <v>#DIV/0!</v>
      </c>
      <c r="Q14" s="13">
        <f t="shared" si="4"/>
        <v>1</v>
      </c>
      <c r="R14" s="13">
        <f t="shared" si="5"/>
        <v>2</v>
      </c>
      <c r="T14" s="12"/>
      <c r="W14" s="8"/>
      <c r="X14" s="20" t="s">
        <v>43</v>
      </c>
      <c r="Z14" s="15">
        <f>SUM(N74:N80)</f>
        <v>0</v>
      </c>
      <c r="AA14" s="9" t="e">
        <f t="shared" si="6"/>
        <v>#DIV/0!</v>
      </c>
      <c r="AB14" s="15">
        <f>SUM(Q74:Q80)+SUM(R74:R80)</f>
        <v>2</v>
      </c>
      <c r="AC14" s="15">
        <f>100*SUM(Q74:Q80)/AB14</f>
        <v>50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>
        <v>1</v>
      </c>
      <c r="I15" s="1"/>
      <c r="J15" s="13">
        <f t="shared" si="0"/>
        <v>0</v>
      </c>
      <c r="K15" s="13">
        <f t="shared" si="1"/>
        <v>-1</v>
      </c>
      <c r="L15" s="13">
        <f t="shared" si="7"/>
        <v>-1</v>
      </c>
      <c r="M15" s="13">
        <f t="shared" si="8"/>
        <v>-1</v>
      </c>
      <c r="N15" s="9">
        <f t="shared" si="2"/>
        <v>0</v>
      </c>
      <c r="O15" s="15">
        <f t="shared" si="9"/>
        <v>0</v>
      </c>
      <c r="P15" s="9" t="e">
        <f t="shared" si="3"/>
        <v>#DIV/0!</v>
      </c>
      <c r="Q15" s="13">
        <f t="shared" si="4"/>
        <v>0</v>
      </c>
      <c r="R15" s="13">
        <f t="shared" si="5"/>
        <v>1</v>
      </c>
      <c r="T15" s="12"/>
      <c r="W15" s="8"/>
      <c r="Y15" s="20" t="s">
        <v>44</v>
      </c>
      <c r="Z15" s="15">
        <f>SUM(N81:N87)</f>
        <v>0</v>
      </c>
      <c r="AA15" s="9" t="e">
        <f t="shared" si="6"/>
        <v>#DIV/0!</v>
      </c>
      <c r="AB15" s="15">
        <f>SUM(Q81:Q87)+SUM(R81:R87)</f>
        <v>1</v>
      </c>
      <c r="AC15" s="15">
        <f>100*SUM(Q81:Q87)/AB15</f>
        <v>0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-1</v>
      </c>
      <c r="M16" s="13">
        <f t="shared" si="8"/>
        <v>-1</v>
      </c>
      <c r="N16" s="9">
        <f t="shared" si="2"/>
        <v>0</v>
      </c>
      <c r="O16" s="15">
        <f t="shared" si="9"/>
        <v>0</v>
      </c>
      <c r="P16" s="9" t="e">
        <f t="shared" si="3"/>
        <v>#DIV/0!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 t="e">
        <f t="shared" si="6"/>
        <v>#DIV/0!</v>
      </c>
      <c r="AB16" s="15">
        <f>SUM(Q88:Q94)+SUM(R88:R94)</f>
        <v>1</v>
      </c>
      <c r="AC16" s="15">
        <f>100*SUM(Q88:Q94)/AB16</f>
        <v>100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-1</v>
      </c>
      <c r="M17" s="13">
        <f t="shared" si="8"/>
        <v>-1</v>
      </c>
      <c r="N17" s="9">
        <f t="shared" si="2"/>
        <v>0</v>
      </c>
      <c r="O17" s="15">
        <f t="shared" si="9"/>
        <v>0</v>
      </c>
      <c r="P17" s="9" t="e">
        <f t="shared" si="3"/>
        <v>#DIV/0!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0</v>
      </c>
      <c r="AA17" s="13" t="e">
        <f>SUM(AA4:AA16)</f>
        <v>#DIV/0!</v>
      </c>
      <c r="AB17" s="13">
        <f>SUM(AB4:AB16)</f>
        <v>38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-1</v>
      </c>
      <c r="M18" s="13">
        <f t="shared" si="8"/>
        <v>-1</v>
      </c>
      <c r="N18" s="9">
        <f t="shared" si="2"/>
        <v>0</v>
      </c>
      <c r="O18" s="15">
        <f t="shared" si="9"/>
        <v>0</v>
      </c>
      <c r="P18" s="9" t="e">
        <f t="shared" si="3"/>
        <v>#DIV/0!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-1</v>
      </c>
      <c r="M19" s="13">
        <f t="shared" si="8"/>
        <v>-1</v>
      </c>
      <c r="N19" s="9">
        <f t="shared" si="2"/>
        <v>0</v>
      </c>
      <c r="O19" s="15">
        <f t="shared" si="9"/>
        <v>0</v>
      </c>
      <c r="P19" s="9" t="e">
        <f t="shared" si="3"/>
        <v>#DIV/0!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-1</v>
      </c>
      <c r="M20" s="13">
        <f t="shared" si="8"/>
        <v>-1</v>
      </c>
      <c r="N20" s="9">
        <f t="shared" si="2"/>
        <v>0</v>
      </c>
      <c r="O20" s="15">
        <f t="shared" si="9"/>
        <v>0</v>
      </c>
      <c r="P20" s="9" t="e">
        <f t="shared" si="3"/>
        <v>#DIV/0!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-1</v>
      </c>
      <c r="M21" s="13">
        <f t="shared" si="8"/>
        <v>-1</v>
      </c>
      <c r="N21" s="9">
        <f t="shared" si="2"/>
        <v>0</v>
      </c>
      <c r="O21" s="15">
        <f t="shared" si="9"/>
        <v>0</v>
      </c>
      <c r="P21" s="9" t="e">
        <f t="shared" si="3"/>
        <v>#DIV/0!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-1</v>
      </c>
      <c r="M22" s="13">
        <f t="shared" si="8"/>
        <v>-1</v>
      </c>
      <c r="N22" s="9">
        <f t="shared" si="2"/>
        <v>0</v>
      </c>
      <c r="O22" s="15">
        <f t="shared" si="9"/>
        <v>0</v>
      </c>
      <c r="P22" s="9" t="e">
        <f t="shared" si="3"/>
        <v>#DIV/0!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-1</v>
      </c>
      <c r="M23" s="13">
        <f t="shared" si="8"/>
        <v>-1</v>
      </c>
      <c r="N23" s="9">
        <f t="shared" si="2"/>
        <v>0</v>
      </c>
      <c r="O23" s="15">
        <f t="shared" si="9"/>
        <v>0</v>
      </c>
      <c r="P23" s="9" t="e">
        <f t="shared" si="3"/>
        <v>#DIV/0!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-1</v>
      </c>
      <c r="M24" s="13">
        <f t="shared" si="8"/>
        <v>-1</v>
      </c>
      <c r="N24" s="9">
        <f t="shared" si="2"/>
        <v>0</v>
      </c>
      <c r="O24" s="15">
        <f t="shared" si="9"/>
        <v>0</v>
      </c>
      <c r="P24" s="9" t="e">
        <f t="shared" si="3"/>
        <v>#DIV/0!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-1</v>
      </c>
      <c r="M25" s="13">
        <f t="shared" si="8"/>
        <v>-1</v>
      </c>
      <c r="N25" s="9">
        <f t="shared" si="2"/>
        <v>0</v>
      </c>
      <c r="O25" s="15">
        <f t="shared" si="9"/>
        <v>0</v>
      </c>
      <c r="P25" s="9" t="e">
        <f t="shared" si="3"/>
        <v>#DIV/0!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>
        <v>1</v>
      </c>
      <c r="F26" s="3">
        <v>1</v>
      </c>
      <c r="G26" s="3"/>
      <c r="H26" s="1"/>
      <c r="I26" s="1"/>
      <c r="J26" s="13">
        <f t="shared" si="0"/>
        <v>-1</v>
      </c>
      <c r="K26" s="13">
        <f t="shared" si="1"/>
        <v>1</v>
      </c>
      <c r="L26" s="13">
        <f t="shared" si="7"/>
        <v>-2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 t="e">
        <f t="shared" si="3"/>
        <v>#DIV/0!</v>
      </c>
      <c r="Q26" s="13">
        <f t="shared" si="4"/>
        <v>1</v>
      </c>
      <c r="R26" s="13">
        <f t="shared" si="5"/>
        <v>1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-2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 t="e">
        <f t="shared" si="3"/>
        <v>#DIV/0!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>
        <v>1</v>
      </c>
      <c r="G28" s="3"/>
      <c r="H28" s="3"/>
      <c r="I28" s="1"/>
      <c r="J28" s="13">
        <f t="shared" si="0"/>
        <v>0</v>
      </c>
      <c r="K28" s="13">
        <f t="shared" si="1"/>
        <v>1</v>
      </c>
      <c r="L28" s="13">
        <f t="shared" si="7"/>
        <v>-2</v>
      </c>
      <c r="M28" s="13">
        <f t="shared" si="8"/>
        <v>1</v>
      </c>
      <c r="N28" s="9">
        <f t="shared" si="2"/>
        <v>0</v>
      </c>
      <c r="O28" s="15">
        <f t="shared" si="9"/>
        <v>0</v>
      </c>
      <c r="P28" s="9" t="e">
        <f t="shared" si="3"/>
        <v>#DIV/0!</v>
      </c>
      <c r="Q28" s="13">
        <f t="shared" si="4"/>
        <v>1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-2</v>
      </c>
      <c r="M29" s="13">
        <f t="shared" si="8"/>
        <v>1</v>
      </c>
      <c r="N29" s="9">
        <f t="shared" si="2"/>
        <v>0</v>
      </c>
      <c r="O29" s="15">
        <f t="shared" si="9"/>
        <v>0</v>
      </c>
      <c r="P29" s="9" t="e">
        <f t="shared" si="3"/>
        <v>#DIV/0!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-2</v>
      </c>
      <c r="M30" s="13">
        <f t="shared" si="8"/>
        <v>1</v>
      </c>
      <c r="N30" s="9">
        <f t="shared" si="2"/>
        <v>0</v>
      </c>
      <c r="O30" s="15">
        <f t="shared" si="9"/>
        <v>0</v>
      </c>
      <c r="P30" s="9" t="e">
        <f t="shared" si="3"/>
        <v>#DIV/0!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-2</v>
      </c>
      <c r="M31" s="13">
        <f t="shared" si="8"/>
        <v>1</v>
      </c>
      <c r="N31" s="9">
        <f t="shared" si="2"/>
        <v>0</v>
      </c>
      <c r="O31" s="15">
        <f t="shared" si="9"/>
        <v>0</v>
      </c>
      <c r="P31" s="9" t="e">
        <f t="shared" si="3"/>
        <v>#DIV/0!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-2</v>
      </c>
      <c r="M32" s="13">
        <f t="shared" si="8"/>
        <v>1</v>
      </c>
      <c r="N32" s="9">
        <f t="shared" si="2"/>
        <v>0</v>
      </c>
      <c r="O32" s="15">
        <f t="shared" si="9"/>
        <v>0</v>
      </c>
      <c r="P32" s="9" t="e">
        <f t="shared" si="3"/>
        <v>#DIV/0!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-2</v>
      </c>
      <c r="M33" s="13">
        <f t="shared" si="8"/>
        <v>1</v>
      </c>
      <c r="N33" s="9">
        <f t="shared" si="2"/>
        <v>0</v>
      </c>
      <c r="O33" s="15">
        <f t="shared" si="9"/>
        <v>0</v>
      </c>
      <c r="P33" s="9" t="e">
        <f t="shared" si="3"/>
        <v>#DIV/0!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-2</v>
      </c>
      <c r="M34" s="13">
        <f t="shared" si="8"/>
        <v>1</v>
      </c>
      <c r="N34" s="9">
        <f t="shared" si="2"/>
        <v>0</v>
      </c>
      <c r="O34" s="15">
        <f t="shared" si="9"/>
        <v>0</v>
      </c>
      <c r="P34" s="9" t="e">
        <f t="shared" si="3"/>
        <v>#DIV/0!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>
        <v>1</v>
      </c>
      <c r="F35" s="1"/>
      <c r="G35" s="1"/>
      <c r="H35" s="1"/>
      <c r="I35" s="1"/>
      <c r="J35" s="13">
        <f t="shared" si="0"/>
        <v>-1</v>
      </c>
      <c r="K35" s="13">
        <f t="shared" si="1"/>
        <v>0</v>
      </c>
      <c r="L35" s="13">
        <f t="shared" si="7"/>
        <v>-3</v>
      </c>
      <c r="M35" s="13">
        <f t="shared" si="8"/>
        <v>1</v>
      </c>
      <c r="N35" s="9">
        <f t="shared" si="2"/>
        <v>0</v>
      </c>
      <c r="O35" s="15">
        <f t="shared" si="9"/>
        <v>0</v>
      </c>
      <c r="P35" s="9" t="e">
        <f t="shared" si="3"/>
        <v>#DIV/0!</v>
      </c>
      <c r="Q35" s="13">
        <f t="shared" si="4"/>
        <v>0</v>
      </c>
      <c r="R35" s="13">
        <f t="shared" si="5"/>
        <v>1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-3</v>
      </c>
      <c r="M36" s="13">
        <f t="shared" si="8"/>
        <v>1</v>
      </c>
      <c r="N36" s="9">
        <f aca="true" t="shared" si="12" ref="N36:N67">(+J36+K36)*($J$96/($J$96+$K$96))</f>
        <v>0</v>
      </c>
      <c r="O36" s="15">
        <f t="shared" si="9"/>
        <v>0</v>
      </c>
      <c r="P36" s="9" t="e">
        <f aca="true" t="shared" si="13" ref="P36:P67">O36*100/$N$96</f>
        <v>#DIV/0!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-3</v>
      </c>
      <c r="M37" s="13">
        <f aca="true" t="shared" si="17" ref="M37:M68">M36+K37</f>
        <v>1</v>
      </c>
      <c r="N37" s="9">
        <f t="shared" si="12"/>
        <v>0</v>
      </c>
      <c r="O37" s="15">
        <f aca="true" t="shared" si="18" ref="O37:O68">O36+N37</f>
        <v>0</v>
      </c>
      <c r="P37" s="9" t="e">
        <f t="shared" si="13"/>
        <v>#DIV/0!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-3</v>
      </c>
      <c r="M38" s="13">
        <f t="shared" si="17"/>
        <v>1</v>
      </c>
      <c r="N38" s="9">
        <f t="shared" si="12"/>
        <v>0</v>
      </c>
      <c r="O38" s="15">
        <f t="shared" si="18"/>
        <v>0</v>
      </c>
      <c r="P38" s="9" t="e">
        <f t="shared" si="13"/>
        <v>#DIV/0!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-3</v>
      </c>
      <c r="M39" s="13">
        <f t="shared" si="17"/>
        <v>1</v>
      </c>
      <c r="N39" s="9">
        <f t="shared" si="12"/>
        <v>0</v>
      </c>
      <c r="O39" s="15">
        <f t="shared" si="18"/>
        <v>0</v>
      </c>
      <c r="P39" s="9" t="e">
        <f t="shared" si="13"/>
        <v>#DIV/0!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-3</v>
      </c>
      <c r="M40" s="13">
        <f t="shared" si="17"/>
        <v>1</v>
      </c>
      <c r="N40" s="9">
        <f t="shared" si="12"/>
        <v>0</v>
      </c>
      <c r="O40" s="15">
        <f t="shared" si="18"/>
        <v>0</v>
      </c>
      <c r="P40" s="9" t="e">
        <f t="shared" si="13"/>
        <v>#DIV/0!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>
        <v>1</v>
      </c>
      <c r="I41" s="1"/>
      <c r="J41" s="13">
        <f t="shared" si="10"/>
        <v>0</v>
      </c>
      <c r="K41" s="13">
        <f t="shared" si="11"/>
        <v>-1</v>
      </c>
      <c r="L41" s="13">
        <f t="shared" si="16"/>
        <v>-3</v>
      </c>
      <c r="M41" s="13">
        <f t="shared" si="17"/>
        <v>0</v>
      </c>
      <c r="N41" s="9">
        <f t="shared" si="12"/>
        <v>0</v>
      </c>
      <c r="O41" s="15">
        <f t="shared" si="18"/>
        <v>0</v>
      </c>
      <c r="P41" s="9" t="e">
        <f t="shared" si="13"/>
        <v>#DIV/0!</v>
      </c>
      <c r="Q41" s="13">
        <f t="shared" si="14"/>
        <v>0</v>
      </c>
      <c r="R41" s="13">
        <f t="shared" si="15"/>
        <v>1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-3</v>
      </c>
      <c r="M42" s="13">
        <f t="shared" si="17"/>
        <v>0</v>
      </c>
      <c r="N42" s="9">
        <f t="shared" si="12"/>
        <v>0</v>
      </c>
      <c r="O42" s="15">
        <f t="shared" si="18"/>
        <v>0</v>
      </c>
      <c r="P42" s="9" t="e">
        <f t="shared" si="13"/>
        <v>#DIV/0!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-3</v>
      </c>
      <c r="M43" s="13">
        <f t="shared" si="17"/>
        <v>0</v>
      </c>
      <c r="N43" s="9">
        <f t="shared" si="12"/>
        <v>0</v>
      </c>
      <c r="O43" s="15">
        <f t="shared" si="18"/>
        <v>0</v>
      </c>
      <c r="P43" s="9" t="e">
        <f t="shared" si="13"/>
        <v>#DIV/0!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>
        <v>1</v>
      </c>
      <c r="F44" s="1"/>
      <c r="G44" s="1"/>
      <c r="H44" s="1"/>
      <c r="I44" s="1"/>
      <c r="J44" s="13">
        <f t="shared" si="10"/>
        <v>-1</v>
      </c>
      <c r="K44" s="13">
        <f t="shared" si="11"/>
        <v>0</v>
      </c>
      <c r="L44" s="13">
        <f t="shared" si="16"/>
        <v>-4</v>
      </c>
      <c r="M44" s="13">
        <f t="shared" si="17"/>
        <v>0</v>
      </c>
      <c r="N44" s="9">
        <f t="shared" si="12"/>
        <v>0</v>
      </c>
      <c r="O44" s="15">
        <f t="shared" si="18"/>
        <v>0</v>
      </c>
      <c r="P44" s="9" t="e">
        <f t="shared" si="13"/>
        <v>#DIV/0!</v>
      </c>
      <c r="Q44" s="13">
        <f t="shared" si="14"/>
        <v>0</v>
      </c>
      <c r="R44" s="13">
        <f t="shared" si="15"/>
        <v>1</v>
      </c>
    </row>
    <row r="45" spans="1:18" ht="15">
      <c r="A45" s="17">
        <v>32613</v>
      </c>
      <c r="B45" s="3"/>
      <c r="C45" s="3"/>
      <c r="D45" s="1"/>
      <c r="E45" s="1"/>
      <c r="F45" s="1">
        <v>1</v>
      </c>
      <c r="G45" s="3"/>
      <c r="H45" s="1"/>
      <c r="I45" s="1"/>
      <c r="J45" s="13">
        <f t="shared" si="10"/>
        <v>0</v>
      </c>
      <c r="K45" s="13">
        <f t="shared" si="11"/>
        <v>1</v>
      </c>
      <c r="L45" s="13">
        <f t="shared" si="16"/>
        <v>-4</v>
      </c>
      <c r="M45" s="13">
        <f t="shared" si="17"/>
        <v>1</v>
      </c>
      <c r="N45" s="9">
        <f t="shared" si="12"/>
        <v>0</v>
      </c>
      <c r="O45" s="15">
        <f t="shared" si="18"/>
        <v>0</v>
      </c>
      <c r="P45" s="9" t="e">
        <f t="shared" si="13"/>
        <v>#DIV/0!</v>
      </c>
      <c r="Q45" s="13">
        <f t="shared" si="14"/>
        <v>1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-4</v>
      </c>
      <c r="M46" s="13">
        <f t="shared" si="17"/>
        <v>1</v>
      </c>
      <c r="N46" s="9">
        <f t="shared" si="12"/>
        <v>0</v>
      </c>
      <c r="O46" s="15">
        <f t="shared" si="18"/>
        <v>0</v>
      </c>
      <c r="P46" s="9" t="e">
        <f t="shared" si="13"/>
        <v>#DIV/0!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>
        <v>1</v>
      </c>
      <c r="F47" s="1"/>
      <c r="G47" s="1">
        <v>1</v>
      </c>
      <c r="H47" s="1"/>
      <c r="I47" s="1"/>
      <c r="J47" s="13">
        <f t="shared" si="10"/>
        <v>-1</v>
      </c>
      <c r="K47" s="13">
        <f t="shared" si="11"/>
        <v>1</v>
      </c>
      <c r="L47" s="13">
        <f t="shared" si="16"/>
        <v>-5</v>
      </c>
      <c r="M47" s="13">
        <f t="shared" si="17"/>
        <v>2</v>
      </c>
      <c r="N47" s="9">
        <f t="shared" si="12"/>
        <v>0</v>
      </c>
      <c r="O47" s="15">
        <f t="shared" si="18"/>
        <v>0</v>
      </c>
      <c r="P47" s="9" t="e">
        <f t="shared" si="13"/>
        <v>#DIV/0!</v>
      </c>
      <c r="Q47" s="13">
        <f t="shared" si="14"/>
        <v>1</v>
      </c>
      <c r="R47" s="13">
        <f t="shared" si="15"/>
        <v>1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-5</v>
      </c>
      <c r="M48" s="13">
        <f t="shared" si="17"/>
        <v>2</v>
      </c>
      <c r="N48" s="9">
        <f t="shared" si="12"/>
        <v>0</v>
      </c>
      <c r="O48" s="15">
        <f t="shared" si="18"/>
        <v>0</v>
      </c>
      <c r="P48" s="9" t="e">
        <f t="shared" si="13"/>
        <v>#DIV/0!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>
        <v>1</v>
      </c>
      <c r="J49" s="13">
        <f t="shared" si="10"/>
        <v>0</v>
      </c>
      <c r="K49" s="13">
        <f t="shared" si="11"/>
        <v>-1</v>
      </c>
      <c r="L49" s="13">
        <f t="shared" si="16"/>
        <v>-5</v>
      </c>
      <c r="M49" s="13">
        <f t="shared" si="17"/>
        <v>1</v>
      </c>
      <c r="N49" s="9">
        <f t="shared" si="12"/>
        <v>0</v>
      </c>
      <c r="O49" s="15">
        <f t="shared" si="18"/>
        <v>0</v>
      </c>
      <c r="P49" s="9" t="e">
        <f t="shared" si="13"/>
        <v>#DIV/0!</v>
      </c>
      <c r="Q49" s="13">
        <f t="shared" si="14"/>
        <v>0</v>
      </c>
      <c r="R49" s="13">
        <f t="shared" si="15"/>
        <v>1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-5</v>
      </c>
      <c r="M50" s="13">
        <f t="shared" si="17"/>
        <v>1</v>
      </c>
      <c r="N50" s="9">
        <f t="shared" si="12"/>
        <v>0</v>
      </c>
      <c r="O50" s="15">
        <f t="shared" si="18"/>
        <v>0</v>
      </c>
      <c r="P50" s="9" t="e">
        <f t="shared" si="13"/>
        <v>#DIV/0!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-5</v>
      </c>
      <c r="M51" s="13">
        <f t="shared" si="17"/>
        <v>1</v>
      </c>
      <c r="N51" s="9">
        <f t="shared" si="12"/>
        <v>0</v>
      </c>
      <c r="O51" s="15">
        <f t="shared" si="18"/>
        <v>0</v>
      </c>
      <c r="P51" s="9" t="e">
        <f t="shared" si="13"/>
        <v>#DIV/0!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>
        <v>1</v>
      </c>
      <c r="D52" s="1"/>
      <c r="E52" s="1"/>
      <c r="F52" s="1">
        <v>1</v>
      </c>
      <c r="G52" s="3">
        <v>1</v>
      </c>
      <c r="H52" s="1"/>
      <c r="I52" s="1"/>
      <c r="J52" s="13">
        <f t="shared" si="10"/>
        <v>1</v>
      </c>
      <c r="K52" s="13">
        <f t="shared" si="11"/>
        <v>2</v>
      </c>
      <c r="L52" s="13">
        <f t="shared" si="16"/>
        <v>-4</v>
      </c>
      <c r="M52" s="13">
        <f t="shared" si="17"/>
        <v>3</v>
      </c>
      <c r="N52" s="9">
        <f t="shared" si="12"/>
        <v>0</v>
      </c>
      <c r="O52" s="15">
        <f t="shared" si="18"/>
        <v>0</v>
      </c>
      <c r="P52" s="9" t="e">
        <f t="shared" si="13"/>
        <v>#DIV/0!</v>
      </c>
      <c r="Q52" s="13">
        <f t="shared" si="14"/>
        <v>3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-4</v>
      </c>
      <c r="M53" s="13">
        <f t="shared" si="17"/>
        <v>3</v>
      </c>
      <c r="N53" s="9">
        <f t="shared" si="12"/>
        <v>0</v>
      </c>
      <c r="O53" s="15">
        <f t="shared" si="18"/>
        <v>0</v>
      </c>
      <c r="P53" s="9" t="e">
        <f t="shared" si="13"/>
        <v>#DIV/0!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>
        <v>1</v>
      </c>
      <c r="J54" s="13">
        <f t="shared" si="10"/>
        <v>0</v>
      </c>
      <c r="K54" s="13">
        <f t="shared" si="11"/>
        <v>-1</v>
      </c>
      <c r="L54" s="13">
        <f t="shared" si="16"/>
        <v>-4</v>
      </c>
      <c r="M54" s="13">
        <f t="shared" si="17"/>
        <v>2</v>
      </c>
      <c r="N54" s="9">
        <f t="shared" si="12"/>
        <v>0</v>
      </c>
      <c r="O54" s="15">
        <f t="shared" si="18"/>
        <v>0</v>
      </c>
      <c r="P54" s="9" t="e">
        <f t="shared" si="13"/>
        <v>#DIV/0!</v>
      </c>
      <c r="Q54" s="13">
        <f t="shared" si="14"/>
        <v>0</v>
      </c>
      <c r="R54" s="13">
        <f t="shared" si="15"/>
        <v>1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-4</v>
      </c>
      <c r="M55" s="13">
        <f t="shared" si="17"/>
        <v>2</v>
      </c>
      <c r="N55" s="9">
        <f t="shared" si="12"/>
        <v>0</v>
      </c>
      <c r="O55" s="15">
        <f t="shared" si="18"/>
        <v>0</v>
      </c>
      <c r="P55" s="9" t="e">
        <f t="shared" si="13"/>
        <v>#DIV/0!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>
        <v>1</v>
      </c>
      <c r="C56" s="1">
        <v>1</v>
      </c>
      <c r="D56" s="1"/>
      <c r="E56" s="1"/>
      <c r="F56" s="1">
        <v>1</v>
      </c>
      <c r="G56" s="1"/>
      <c r="H56" s="1"/>
      <c r="I56" s="1">
        <v>1</v>
      </c>
      <c r="J56" s="13">
        <f t="shared" si="10"/>
        <v>2</v>
      </c>
      <c r="K56" s="13">
        <f t="shared" si="11"/>
        <v>0</v>
      </c>
      <c r="L56" s="13">
        <f t="shared" si="16"/>
        <v>-2</v>
      </c>
      <c r="M56" s="13">
        <f t="shared" si="17"/>
        <v>2</v>
      </c>
      <c r="N56" s="9">
        <f t="shared" si="12"/>
        <v>0</v>
      </c>
      <c r="O56" s="15">
        <f t="shared" si="18"/>
        <v>0</v>
      </c>
      <c r="P56" s="9" t="e">
        <f t="shared" si="13"/>
        <v>#DIV/0!</v>
      </c>
      <c r="Q56" s="13">
        <f t="shared" si="14"/>
        <v>3</v>
      </c>
      <c r="R56" s="13">
        <f t="shared" si="15"/>
        <v>1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-2</v>
      </c>
      <c r="M57" s="13">
        <f t="shared" si="17"/>
        <v>2</v>
      </c>
      <c r="N57" s="9">
        <f t="shared" si="12"/>
        <v>0</v>
      </c>
      <c r="O57" s="15">
        <f t="shared" si="18"/>
        <v>0</v>
      </c>
      <c r="P57" s="9" t="e">
        <f t="shared" si="13"/>
        <v>#DIV/0!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-2</v>
      </c>
      <c r="M58" s="13">
        <f t="shared" si="17"/>
        <v>2</v>
      </c>
      <c r="N58" s="9">
        <f t="shared" si="12"/>
        <v>0</v>
      </c>
      <c r="O58" s="15">
        <f t="shared" si="18"/>
        <v>0</v>
      </c>
      <c r="P58" s="9" t="e">
        <f t="shared" si="13"/>
        <v>#DIV/0!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-2</v>
      </c>
      <c r="M59" s="13">
        <f t="shared" si="17"/>
        <v>2</v>
      </c>
      <c r="N59" s="9">
        <f t="shared" si="12"/>
        <v>0</v>
      </c>
      <c r="O59" s="15">
        <f t="shared" si="18"/>
        <v>0</v>
      </c>
      <c r="P59" s="9" t="e">
        <f t="shared" si="13"/>
        <v>#DIV/0!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-2</v>
      </c>
      <c r="M60" s="13">
        <f t="shared" si="17"/>
        <v>2</v>
      </c>
      <c r="N60" s="9">
        <f t="shared" si="12"/>
        <v>0</v>
      </c>
      <c r="O60" s="15">
        <f t="shared" si="18"/>
        <v>0</v>
      </c>
      <c r="P60" s="9" t="e">
        <f t="shared" si="13"/>
        <v>#DIV/0!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>
        <v>1</v>
      </c>
      <c r="D61" s="1"/>
      <c r="E61" s="1"/>
      <c r="F61" s="1">
        <v>1</v>
      </c>
      <c r="G61" s="3">
        <v>2</v>
      </c>
      <c r="H61" s="1"/>
      <c r="I61" s="1"/>
      <c r="J61" s="13">
        <f t="shared" si="10"/>
        <v>1</v>
      </c>
      <c r="K61" s="13">
        <f t="shared" si="11"/>
        <v>3</v>
      </c>
      <c r="L61" s="13">
        <f t="shared" si="16"/>
        <v>-1</v>
      </c>
      <c r="M61" s="13">
        <f t="shared" si="17"/>
        <v>5</v>
      </c>
      <c r="N61" s="9">
        <f t="shared" si="12"/>
        <v>0</v>
      </c>
      <c r="O61" s="15">
        <f t="shared" si="18"/>
        <v>0</v>
      </c>
      <c r="P61" s="9" t="e">
        <f t="shared" si="13"/>
        <v>#DIV/0!</v>
      </c>
      <c r="Q61" s="13">
        <f t="shared" si="14"/>
        <v>4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-1</v>
      </c>
      <c r="M62" s="13">
        <f t="shared" si="17"/>
        <v>5</v>
      </c>
      <c r="N62" s="9">
        <f t="shared" si="12"/>
        <v>0</v>
      </c>
      <c r="O62" s="15">
        <f t="shared" si="18"/>
        <v>0</v>
      </c>
      <c r="P62" s="9" t="e">
        <f t="shared" si="13"/>
        <v>#DIV/0!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-1</v>
      </c>
      <c r="M63" s="13">
        <f t="shared" si="17"/>
        <v>5</v>
      </c>
      <c r="N63" s="9">
        <f t="shared" si="12"/>
        <v>0</v>
      </c>
      <c r="O63" s="15">
        <f t="shared" si="18"/>
        <v>0</v>
      </c>
      <c r="P63" s="9" t="e">
        <f t="shared" si="13"/>
        <v>#DIV/0!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-1</v>
      </c>
      <c r="M64" s="13">
        <f t="shared" si="17"/>
        <v>5</v>
      </c>
      <c r="N64" s="9">
        <f t="shared" si="12"/>
        <v>0</v>
      </c>
      <c r="O64" s="15">
        <f t="shared" si="18"/>
        <v>0</v>
      </c>
      <c r="P64" s="9" t="e">
        <f t="shared" si="13"/>
        <v>#DIV/0!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-1</v>
      </c>
      <c r="M65" s="13">
        <f t="shared" si="17"/>
        <v>5</v>
      </c>
      <c r="N65" s="9">
        <f t="shared" si="12"/>
        <v>0</v>
      </c>
      <c r="O65" s="15">
        <f t="shared" si="18"/>
        <v>0</v>
      </c>
      <c r="P65" s="9" t="e">
        <f t="shared" si="13"/>
        <v>#DIV/0!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>
        <v>1</v>
      </c>
      <c r="D66" s="1"/>
      <c r="E66" s="2"/>
      <c r="F66" s="3"/>
      <c r="G66" s="3"/>
      <c r="H66" s="1"/>
      <c r="I66" s="1"/>
      <c r="J66" s="13">
        <f t="shared" si="10"/>
        <v>1</v>
      </c>
      <c r="K66" s="13">
        <f t="shared" si="11"/>
        <v>0</v>
      </c>
      <c r="L66" s="13">
        <f t="shared" si="16"/>
        <v>0</v>
      </c>
      <c r="M66" s="13">
        <f t="shared" si="17"/>
        <v>5</v>
      </c>
      <c r="N66" s="9">
        <f t="shared" si="12"/>
        <v>0</v>
      </c>
      <c r="O66" s="15">
        <f t="shared" si="18"/>
        <v>0</v>
      </c>
      <c r="P66" s="9" t="e">
        <f t="shared" si="13"/>
        <v>#DIV/0!</v>
      </c>
      <c r="Q66" s="13">
        <f t="shared" si="14"/>
        <v>1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0</v>
      </c>
      <c r="M67" s="13">
        <f t="shared" si="17"/>
        <v>5</v>
      </c>
      <c r="N67" s="9">
        <f t="shared" si="12"/>
        <v>0</v>
      </c>
      <c r="O67" s="15">
        <f t="shared" si="18"/>
        <v>0</v>
      </c>
      <c r="P67" s="9" t="e">
        <f t="shared" si="13"/>
        <v>#DIV/0!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>
        <v>1</v>
      </c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1</v>
      </c>
      <c r="L68" s="13">
        <f t="shared" si="16"/>
        <v>0</v>
      </c>
      <c r="M68" s="13">
        <f t="shared" si="17"/>
        <v>6</v>
      </c>
      <c r="N68" s="9">
        <f aca="true" t="shared" si="21" ref="N68:N94">(+J68+K68)*($J$96/($J$96+$K$96))</f>
        <v>0</v>
      </c>
      <c r="O68" s="15">
        <f t="shared" si="18"/>
        <v>0</v>
      </c>
      <c r="P68" s="9" t="e">
        <f aca="true" t="shared" si="22" ref="P68:P94">O68*100/$N$96</f>
        <v>#DIV/0!</v>
      </c>
      <c r="Q68" s="13">
        <f aca="true" t="shared" si="23" ref="Q68:Q94">+B68+C68+F68+G68</f>
        <v>1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0</v>
      </c>
      <c r="M69" s="13">
        <f aca="true" t="shared" si="26" ref="M69:M94">M68+K69</f>
        <v>6</v>
      </c>
      <c r="N69" s="9">
        <f t="shared" si="21"/>
        <v>0</v>
      </c>
      <c r="O69" s="15">
        <f aca="true" t="shared" si="27" ref="O69:O94">O68+N69</f>
        <v>0</v>
      </c>
      <c r="P69" s="9" t="e">
        <f t="shared" si="22"/>
        <v>#DIV/0!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0</v>
      </c>
      <c r="M70" s="13">
        <f t="shared" si="26"/>
        <v>6</v>
      </c>
      <c r="N70" s="9">
        <f t="shared" si="21"/>
        <v>0</v>
      </c>
      <c r="O70" s="15">
        <f t="shared" si="27"/>
        <v>0</v>
      </c>
      <c r="P70" s="9" t="e">
        <f t="shared" si="22"/>
        <v>#DIV/0!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0</v>
      </c>
      <c r="M71" s="13">
        <f t="shared" si="26"/>
        <v>6</v>
      </c>
      <c r="N71" s="9">
        <f t="shared" si="21"/>
        <v>0</v>
      </c>
      <c r="O71" s="15">
        <f t="shared" si="27"/>
        <v>0</v>
      </c>
      <c r="P71" s="9" t="e">
        <f t="shared" si="22"/>
        <v>#DIV/0!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0</v>
      </c>
      <c r="M72" s="13">
        <f t="shared" si="26"/>
        <v>6</v>
      </c>
      <c r="N72" s="9">
        <f t="shared" si="21"/>
        <v>0</v>
      </c>
      <c r="O72" s="15">
        <f t="shared" si="27"/>
        <v>0</v>
      </c>
      <c r="P72" s="9" t="e">
        <f t="shared" si="22"/>
        <v>#DIV/0!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0</v>
      </c>
      <c r="M73" s="13">
        <f t="shared" si="26"/>
        <v>6</v>
      </c>
      <c r="N73" s="9">
        <f t="shared" si="21"/>
        <v>0</v>
      </c>
      <c r="O73" s="15">
        <f t="shared" si="27"/>
        <v>0</v>
      </c>
      <c r="P73" s="9" t="e">
        <f t="shared" si="22"/>
        <v>#DIV/0!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0</v>
      </c>
      <c r="M74" s="13">
        <f t="shared" si="26"/>
        <v>6</v>
      </c>
      <c r="N74" s="9">
        <f t="shared" si="21"/>
        <v>0</v>
      </c>
      <c r="O74" s="15">
        <f t="shared" si="27"/>
        <v>0</v>
      </c>
      <c r="P74" s="9" t="e">
        <f t="shared" si="22"/>
        <v>#DIV/0!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0</v>
      </c>
      <c r="M75" s="13">
        <f t="shared" si="26"/>
        <v>6</v>
      </c>
      <c r="N75" s="9">
        <f t="shared" si="21"/>
        <v>0</v>
      </c>
      <c r="O75" s="15">
        <f t="shared" si="27"/>
        <v>0</v>
      </c>
      <c r="P75" s="9" t="e">
        <f t="shared" si="22"/>
        <v>#DIV/0!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>
        <v>1</v>
      </c>
      <c r="J76" s="13">
        <f t="shared" si="19"/>
        <v>0</v>
      </c>
      <c r="K76" s="13">
        <f t="shared" si="20"/>
        <v>-1</v>
      </c>
      <c r="L76" s="13">
        <f t="shared" si="25"/>
        <v>0</v>
      </c>
      <c r="M76" s="13">
        <f t="shared" si="26"/>
        <v>5</v>
      </c>
      <c r="N76" s="9">
        <f t="shared" si="21"/>
        <v>0</v>
      </c>
      <c r="O76" s="15">
        <f t="shared" si="27"/>
        <v>0</v>
      </c>
      <c r="P76" s="9" t="e">
        <f t="shared" si="22"/>
        <v>#DIV/0!</v>
      </c>
      <c r="Q76" s="13">
        <f t="shared" si="23"/>
        <v>0</v>
      </c>
      <c r="R76" s="13">
        <f t="shared" si="24"/>
        <v>1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0</v>
      </c>
      <c r="M77" s="13">
        <f t="shared" si="26"/>
        <v>5</v>
      </c>
      <c r="N77" s="9">
        <f t="shared" si="21"/>
        <v>0</v>
      </c>
      <c r="O77" s="15">
        <f t="shared" si="27"/>
        <v>0</v>
      </c>
      <c r="P77" s="9" t="e">
        <f t="shared" si="22"/>
        <v>#DIV/0!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0</v>
      </c>
      <c r="M78" s="13">
        <f t="shared" si="26"/>
        <v>5</v>
      </c>
      <c r="N78" s="9">
        <f t="shared" si="21"/>
        <v>0</v>
      </c>
      <c r="O78" s="15">
        <f t="shared" si="27"/>
        <v>0</v>
      </c>
      <c r="P78" s="9" t="e">
        <f t="shared" si="22"/>
        <v>#DIV/0!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0</v>
      </c>
      <c r="M79" s="13">
        <f t="shared" si="26"/>
        <v>5</v>
      </c>
      <c r="N79" s="9">
        <f t="shared" si="21"/>
        <v>0</v>
      </c>
      <c r="O79" s="15">
        <f t="shared" si="27"/>
        <v>0</v>
      </c>
      <c r="P79" s="9" t="e">
        <f t="shared" si="22"/>
        <v>#DIV/0!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>
        <v>1</v>
      </c>
      <c r="G80" s="3"/>
      <c r="H80" s="1"/>
      <c r="I80" s="1"/>
      <c r="J80" s="13">
        <f t="shared" si="19"/>
        <v>0</v>
      </c>
      <c r="K80" s="13">
        <f t="shared" si="20"/>
        <v>1</v>
      </c>
      <c r="L80" s="13">
        <f t="shared" si="25"/>
        <v>0</v>
      </c>
      <c r="M80" s="13">
        <f t="shared" si="26"/>
        <v>6</v>
      </c>
      <c r="N80" s="9">
        <f t="shared" si="21"/>
        <v>0</v>
      </c>
      <c r="O80" s="15">
        <f t="shared" si="27"/>
        <v>0</v>
      </c>
      <c r="P80" s="9" t="e">
        <f t="shared" si="22"/>
        <v>#DIV/0!</v>
      </c>
      <c r="Q80" s="13">
        <f t="shared" si="23"/>
        <v>1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0</v>
      </c>
      <c r="M81" s="13">
        <f t="shared" si="26"/>
        <v>6</v>
      </c>
      <c r="N81" s="9">
        <f t="shared" si="21"/>
        <v>0</v>
      </c>
      <c r="O81" s="15">
        <f t="shared" si="27"/>
        <v>0</v>
      </c>
      <c r="P81" s="9" t="e">
        <f t="shared" si="22"/>
        <v>#DIV/0!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0</v>
      </c>
      <c r="M82" s="13">
        <f t="shared" si="26"/>
        <v>6</v>
      </c>
      <c r="N82" s="9">
        <f t="shared" si="21"/>
        <v>0</v>
      </c>
      <c r="O82" s="15">
        <f t="shared" si="27"/>
        <v>0</v>
      </c>
      <c r="P82" s="9" t="e">
        <f t="shared" si="22"/>
        <v>#DIV/0!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0</v>
      </c>
      <c r="M83" s="13">
        <f t="shared" si="26"/>
        <v>6</v>
      </c>
      <c r="N83" s="9">
        <f t="shared" si="21"/>
        <v>0</v>
      </c>
      <c r="O83" s="15">
        <f t="shared" si="27"/>
        <v>0</v>
      </c>
      <c r="P83" s="9" t="e">
        <f t="shared" si="22"/>
        <v>#DIV/0!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0</v>
      </c>
      <c r="M84" s="13">
        <f t="shared" si="26"/>
        <v>6</v>
      </c>
      <c r="N84" s="9">
        <f t="shared" si="21"/>
        <v>0</v>
      </c>
      <c r="O84" s="15">
        <f t="shared" si="27"/>
        <v>0</v>
      </c>
      <c r="P84" s="9" t="e">
        <f t="shared" si="22"/>
        <v>#DIV/0!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>
        <v>1</v>
      </c>
      <c r="I85" s="1"/>
      <c r="J85" s="13">
        <f t="shared" si="19"/>
        <v>0</v>
      </c>
      <c r="K85" s="13">
        <f t="shared" si="20"/>
        <v>-1</v>
      </c>
      <c r="L85" s="13">
        <f t="shared" si="25"/>
        <v>0</v>
      </c>
      <c r="M85" s="13">
        <f t="shared" si="26"/>
        <v>5</v>
      </c>
      <c r="N85" s="9">
        <f t="shared" si="21"/>
        <v>0</v>
      </c>
      <c r="O85" s="15">
        <f t="shared" si="27"/>
        <v>0</v>
      </c>
      <c r="P85" s="9" t="e">
        <f t="shared" si="22"/>
        <v>#DIV/0!</v>
      </c>
      <c r="Q85" s="13">
        <f t="shared" si="23"/>
        <v>0</v>
      </c>
      <c r="R85" s="13">
        <f t="shared" si="24"/>
        <v>1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0</v>
      </c>
      <c r="M86" s="13">
        <f t="shared" si="26"/>
        <v>5</v>
      </c>
      <c r="N86" s="9">
        <f t="shared" si="21"/>
        <v>0</v>
      </c>
      <c r="O86" s="15">
        <f t="shared" si="27"/>
        <v>0</v>
      </c>
      <c r="P86" s="9" t="e">
        <f t="shared" si="22"/>
        <v>#DIV/0!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0</v>
      </c>
      <c r="M87" s="13">
        <f t="shared" si="26"/>
        <v>5</v>
      </c>
      <c r="N87" s="9">
        <f t="shared" si="21"/>
        <v>0</v>
      </c>
      <c r="O87" s="15">
        <f t="shared" si="27"/>
        <v>0</v>
      </c>
      <c r="P87" s="9" t="e">
        <f t="shared" si="22"/>
        <v>#DIV/0!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0</v>
      </c>
      <c r="M88" s="13">
        <f t="shared" si="26"/>
        <v>5</v>
      </c>
      <c r="N88" s="9">
        <f t="shared" si="21"/>
        <v>0</v>
      </c>
      <c r="O88" s="15">
        <f t="shared" si="27"/>
        <v>0</v>
      </c>
      <c r="P88" s="9" t="e">
        <f t="shared" si="22"/>
        <v>#DIV/0!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0</v>
      </c>
      <c r="M89" s="13">
        <f t="shared" si="26"/>
        <v>5</v>
      </c>
      <c r="N89" s="9">
        <f t="shared" si="21"/>
        <v>0</v>
      </c>
      <c r="O89" s="15">
        <f t="shared" si="27"/>
        <v>0</v>
      </c>
      <c r="P89" s="9" t="e">
        <f t="shared" si="22"/>
        <v>#DIV/0!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0</v>
      </c>
      <c r="M90" s="13">
        <f t="shared" si="26"/>
        <v>5</v>
      </c>
      <c r="N90" s="9">
        <f t="shared" si="21"/>
        <v>0</v>
      </c>
      <c r="O90" s="15">
        <f t="shared" si="27"/>
        <v>0</v>
      </c>
      <c r="P90" s="9" t="e">
        <f t="shared" si="22"/>
        <v>#DIV/0!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0</v>
      </c>
      <c r="M91" s="13">
        <f t="shared" si="26"/>
        <v>5</v>
      </c>
      <c r="N91" s="9">
        <f t="shared" si="21"/>
        <v>0</v>
      </c>
      <c r="O91" s="15">
        <f t="shared" si="27"/>
        <v>0</v>
      </c>
      <c r="P91" s="9" t="e">
        <f t="shared" si="22"/>
        <v>#DIV/0!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0</v>
      </c>
      <c r="M92" s="13">
        <f t="shared" si="26"/>
        <v>5</v>
      </c>
      <c r="N92" s="9">
        <f t="shared" si="21"/>
        <v>0</v>
      </c>
      <c r="O92" s="15">
        <f t="shared" si="27"/>
        <v>0</v>
      </c>
      <c r="P92" s="9" t="e">
        <f t="shared" si="22"/>
        <v>#DIV/0!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0</v>
      </c>
      <c r="M93" s="13">
        <f t="shared" si="26"/>
        <v>5</v>
      </c>
      <c r="N93" s="9">
        <f t="shared" si="21"/>
        <v>0</v>
      </c>
      <c r="O93" s="15">
        <f t="shared" si="27"/>
        <v>0</v>
      </c>
      <c r="P93" s="9" t="e">
        <f t="shared" si="22"/>
        <v>#DIV/0!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>
        <v>1</v>
      </c>
      <c r="G94" s="1"/>
      <c r="H94" s="1"/>
      <c r="I94" s="1"/>
      <c r="J94" s="13">
        <f t="shared" si="19"/>
        <v>0</v>
      </c>
      <c r="K94" s="13">
        <f t="shared" si="20"/>
        <v>1</v>
      </c>
      <c r="L94" s="13">
        <f t="shared" si="25"/>
        <v>0</v>
      </c>
      <c r="M94" s="13">
        <f t="shared" si="26"/>
        <v>6</v>
      </c>
      <c r="N94" s="9">
        <f t="shared" si="21"/>
        <v>0</v>
      </c>
      <c r="O94" s="15">
        <f t="shared" si="27"/>
        <v>0</v>
      </c>
      <c r="P94" s="9" t="e">
        <f t="shared" si="22"/>
        <v>#DIV/0!</v>
      </c>
      <c r="Q94" s="13">
        <f t="shared" si="23"/>
        <v>1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1</v>
      </c>
      <c r="C96" s="13">
        <f t="shared" si="28"/>
        <v>4</v>
      </c>
      <c r="D96" s="13">
        <f t="shared" si="28"/>
        <v>0</v>
      </c>
      <c r="E96" s="13">
        <f t="shared" si="28"/>
        <v>5</v>
      </c>
      <c r="F96" s="13">
        <f t="shared" si="28"/>
        <v>11</v>
      </c>
      <c r="G96" s="13">
        <f t="shared" si="28"/>
        <v>6</v>
      </c>
      <c r="H96" s="13">
        <f t="shared" si="28"/>
        <v>4</v>
      </c>
      <c r="I96" s="13">
        <f t="shared" si="28"/>
        <v>7</v>
      </c>
      <c r="J96" s="13">
        <f t="shared" si="28"/>
        <v>0</v>
      </c>
      <c r="K96" s="13">
        <f t="shared" si="28"/>
        <v>6</v>
      </c>
      <c r="L96" s="13"/>
      <c r="M96" s="13"/>
      <c r="N96" s="13">
        <f>SUM(N4:N94)</f>
        <v>0</v>
      </c>
      <c r="O96" s="13"/>
      <c r="P96" s="13"/>
      <c r="Q96" s="13">
        <f>SUM(Q4:Q94)</f>
        <v>22</v>
      </c>
      <c r="R96" s="13">
        <f>SUM(R4:R94)</f>
        <v>16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G47" sqref="G47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55</v>
      </c>
      <c r="H1" s="6"/>
      <c r="T1" s="5" t="s">
        <v>0</v>
      </c>
      <c r="U1" s="7" t="str">
        <f>B1</f>
        <v>Zebra Swallowtail</v>
      </c>
      <c r="V1" s="8"/>
      <c r="W1" s="6"/>
      <c r="X1" s="8"/>
      <c r="Y1" s="6" t="str">
        <f>G1</f>
        <v>Spring 1993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3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3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1</v>
      </c>
      <c r="AA4" s="9">
        <f aca="true" t="shared" si="6" ref="AA4:AA16">Z4*100/$Z$17</f>
        <v>33.333333333333336</v>
      </c>
      <c r="AB4" s="15">
        <f>SUM(Q4:Q10)+SUM(R4:R10)</f>
        <v>1</v>
      </c>
      <c r="AC4" s="15">
        <f>100*SUM(Q4:Q10)/AB4</f>
        <v>100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3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100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>
        <v>1</v>
      </c>
      <c r="C8" s="1"/>
      <c r="D8" s="1"/>
      <c r="E8" s="1"/>
      <c r="F8" s="1"/>
      <c r="G8" s="1"/>
      <c r="H8" s="1"/>
      <c r="I8" s="1"/>
      <c r="J8" s="13">
        <f t="shared" si="0"/>
        <v>1</v>
      </c>
      <c r="K8" s="13">
        <f t="shared" si="1"/>
        <v>0</v>
      </c>
      <c r="L8" s="13">
        <f t="shared" si="7"/>
        <v>1</v>
      </c>
      <c r="M8" s="13">
        <f t="shared" si="8"/>
        <v>0</v>
      </c>
      <c r="N8" s="9">
        <f t="shared" si="2"/>
        <v>1</v>
      </c>
      <c r="O8" s="15">
        <f t="shared" si="9"/>
        <v>1</v>
      </c>
      <c r="P8" s="9">
        <f t="shared" si="3"/>
        <v>33.333333333333336</v>
      </c>
      <c r="Q8" s="13">
        <f t="shared" si="4"/>
        <v>1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1</v>
      </c>
      <c r="M9" s="13">
        <f t="shared" si="8"/>
        <v>0</v>
      </c>
      <c r="N9" s="9">
        <f t="shared" si="2"/>
        <v>0</v>
      </c>
      <c r="O9" s="15">
        <f t="shared" si="9"/>
        <v>1</v>
      </c>
      <c r="P9" s="9">
        <f t="shared" si="3"/>
        <v>33.333333333333336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2</v>
      </c>
      <c r="AA9" s="9">
        <f t="shared" si="6"/>
        <v>66.66666666666667</v>
      </c>
      <c r="AB9" s="15">
        <f>SUM(Q39:Q45)+SUM(R39:R45)</f>
        <v>2</v>
      </c>
      <c r="AC9" s="15">
        <f>100*SUM(Q39:Q45)/AB9</f>
        <v>100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1</v>
      </c>
      <c r="M10" s="13">
        <f t="shared" si="8"/>
        <v>0</v>
      </c>
      <c r="N10" s="9">
        <f t="shared" si="2"/>
        <v>0</v>
      </c>
      <c r="O10" s="15">
        <f t="shared" si="9"/>
        <v>1</v>
      </c>
      <c r="P10" s="9">
        <f t="shared" si="3"/>
        <v>33.333333333333336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66.66666666666666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1</v>
      </c>
      <c r="M11" s="13">
        <f t="shared" si="8"/>
        <v>0</v>
      </c>
      <c r="N11" s="9">
        <f t="shared" si="2"/>
        <v>0</v>
      </c>
      <c r="O11" s="15">
        <f t="shared" si="9"/>
        <v>1</v>
      </c>
      <c r="P11" s="9">
        <f t="shared" si="3"/>
        <v>33.333333333333336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>
        <f>SUM(N53:N59)</f>
        <v>0</v>
      </c>
      <c r="AA11" s="9">
        <f t="shared" si="6"/>
        <v>0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1</v>
      </c>
      <c r="M12" s="13">
        <f t="shared" si="8"/>
        <v>0</v>
      </c>
      <c r="N12" s="9">
        <f t="shared" si="2"/>
        <v>0</v>
      </c>
      <c r="O12" s="15">
        <f t="shared" si="9"/>
        <v>1</v>
      </c>
      <c r="P12" s="9">
        <f t="shared" si="3"/>
        <v>33.333333333333336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66.66666666666666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1</v>
      </c>
      <c r="M13" s="13">
        <f t="shared" si="8"/>
        <v>0</v>
      </c>
      <c r="N13" s="9">
        <f t="shared" si="2"/>
        <v>0</v>
      </c>
      <c r="O13" s="15">
        <f t="shared" si="9"/>
        <v>1</v>
      </c>
      <c r="P13" s="9">
        <f t="shared" si="3"/>
        <v>33.333333333333336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1</v>
      </c>
      <c r="M14" s="13">
        <f t="shared" si="8"/>
        <v>0</v>
      </c>
      <c r="N14" s="9">
        <f t="shared" si="2"/>
        <v>0</v>
      </c>
      <c r="O14" s="15">
        <f t="shared" si="9"/>
        <v>1</v>
      </c>
      <c r="P14" s="9">
        <f t="shared" si="3"/>
        <v>33.333333333333336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>
        <f t="shared" si="6"/>
        <v>0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1</v>
      </c>
      <c r="M15" s="13">
        <f t="shared" si="8"/>
        <v>0</v>
      </c>
      <c r="N15" s="9">
        <f t="shared" si="2"/>
        <v>0</v>
      </c>
      <c r="O15" s="15">
        <f t="shared" si="9"/>
        <v>1</v>
      </c>
      <c r="P15" s="9">
        <f t="shared" si="3"/>
        <v>33.333333333333336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1</v>
      </c>
      <c r="M16" s="13">
        <f t="shared" si="8"/>
        <v>0</v>
      </c>
      <c r="N16" s="9">
        <f t="shared" si="2"/>
        <v>0</v>
      </c>
      <c r="O16" s="15">
        <f t="shared" si="9"/>
        <v>1</v>
      </c>
      <c r="P16" s="9">
        <f t="shared" si="3"/>
        <v>33.333333333333336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1</v>
      </c>
      <c r="M17" s="13">
        <f t="shared" si="8"/>
        <v>0</v>
      </c>
      <c r="N17" s="9">
        <f t="shared" si="2"/>
        <v>0</v>
      </c>
      <c r="O17" s="15">
        <f t="shared" si="9"/>
        <v>1</v>
      </c>
      <c r="P17" s="9">
        <f t="shared" si="3"/>
        <v>33.333333333333336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3</v>
      </c>
      <c r="AA17" s="13">
        <f>SUM(AA4:AA16)</f>
        <v>100</v>
      </c>
      <c r="AB17" s="13">
        <f>SUM(AB4:AB16)</f>
        <v>3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1</v>
      </c>
      <c r="M18" s="13">
        <f t="shared" si="8"/>
        <v>0</v>
      </c>
      <c r="N18" s="9">
        <f t="shared" si="2"/>
        <v>0</v>
      </c>
      <c r="O18" s="15">
        <f t="shared" si="9"/>
        <v>1</v>
      </c>
      <c r="P18" s="9">
        <f t="shared" si="3"/>
        <v>33.333333333333336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1</v>
      </c>
      <c r="M19" s="13">
        <f t="shared" si="8"/>
        <v>0</v>
      </c>
      <c r="N19" s="9">
        <f t="shared" si="2"/>
        <v>0</v>
      </c>
      <c r="O19" s="15">
        <f t="shared" si="9"/>
        <v>1</v>
      </c>
      <c r="P19" s="9">
        <f t="shared" si="3"/>
        <v>33.333333333333336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1</v>
      </c>
      <c r="M20" s="13">
        <f t="shared" si="8"/>
        <v>0</v>
      </c>
      <c r="N20" s="9">
        <f t="shared" si="2"/>
        <v>0</v>
      </c>
      <c r="O20" s="15">
        <f t="shared" si="9"/>
        <v>1</v>
      </c>
      <c r="P20" s="9">
        <f t="shared" si="3"/>
        <v>33.333333333333336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1</v>
      </c>
      <c r="M21" s="13">
        <f t="shared" si="8"/>
        <v>0</v>
      </c>
      <c r="N21" s="9">
        <f t="shared" si="2"/>
        <v>0</v>
      </c>
      <c r="O21" s="15">
        <f t="shared" si="9"/>
        <v>1</v>
      </c>
      <c r="P21" s="9">
        <f t="shared" si="3"/>
        <v>33.333333333333336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1</v>
      </c>
      <c r="M22" s="13">
        <f t="shared" si="8"/>
        <v>0</v>
      </c>
      <c r="N22" s="9">
        <f t="shared" si="2"/>
        <v>0</v>
      </c>
      <c r="O22" s="15">
        <f t="shared" si="9"/>
        <v>1</v>
      </c>
      <c r="P22" s="9">
        <f t="shared" si="3"/>
        <v>33.333333333333336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1</v>
      </c>
      <c r="M23" s="13">
        <f t="shared" si="8"/>
        <v>0</v>
      </c>
      <c r="N23" s="9">
        <f t="shared" si="2"/>
        <v>0</v>
      </c>
      <c r="O23" s="15">
        <f t="shared" si="9"/>
        <v>1</v>
      </c>
      <c r="P23" s="9">
        <f t="shared" si="3"/>
        <v>33.333333333333336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1</v>
      </c>
      <c r="M24" s="13">
        <f t="shared" si="8"/>
        <v>0</v>
      </c>
      <c r="N24" s="9">
        <f t="shared" si="2"/>
        <v>0</v>
      </c>
      <c r="O24" s="15">
        <f t="shared" si="9"/>
        <v>1</v>
      </c>
      <c r="P24" s="9">
        <f t="shared" si="3"/>
        <v>33.333333333333336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1</v>
      </c>
      <c r="M25" s="13">
        <f t="shared" si="8"/>
        <v>0</v>
      </c>
      <c r="N25" s="9">
        <f t="shared" si="2"/>
        <v>0</v>
      </c>
      <c r="O25" s="15">
        <f t="shared" si="9"/>
        <v>1</v>
      </c>
      <c r="P25" s="9">
        <f t="shared" si="3"/>
        <v>33.333333333333336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1</v>
      </c>
      <c r="M26" s="13">
        <f t="shared" si="8"/>
        <v>0</v>
      </c>
      <c r="N26" s="9">
        <f t="shared" si="2"/>
        <v>0</v>
      </c>
      <c r="O26" s="15">
        <f t="shared" si="9"/>
        <v>1</v>
      </c>
      <c r="P26" s="9">
        <f t="shared" si="3"/>
        <v>33.333333333333336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1</v>
      </c>
      <c r="M27" s="13">
        <f t="shared" si="8"/>
        <v>0</v>
      </c>
      <c r="N27" s="9">
        <f t="shared" si="2"/>
        <v>0</v>
      </c>
      <c r="O27" s="15">
        <f t="shared" si="9"/>
        <v>1</v>
      </c>
      <c r="P27" s="9">
        <f t="shared" si="3"/>
        <v>33.333333333333336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1</v>
      </c>
      <c r="M28" s="13">
        <f t="shared" si="8"/>
        <v>0</v>
      </c>
      <c r="N28" s="9">
        <f t="shared" si="2"/>
        <v>0</v>
      </c>
      <c r="O28" s="15">
        <f t="shared" si="9"/>
        <v>1</v>
      </c>
      <c r="P28" s="9">
        <f t="shared" si="3"/>
        <v>33.333333333333336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1</v>
      </c>
      <c r="M29" s="13">
        <f t="shared" si="8"/>
        <v>0</v>
      </c>
      <c r="N29" s="9">
        <f t="shared" si="2"/>
        <v>0</v>
      </c>
      <c r="O29" s="15">
        <f t="shared" si="9"/>
        <v>1</v>
      </c>
      <c r="P29" s="9">
        <f t="shared" si="3"/>
        <v>33.333333333333336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1</v>
      </c>
      <c r="M30" s="13">
        <f t="shared" si="8"/>
        <v>0</v>
      </c>
      <c r="N30" s="9">
        <f t="shared" si="2"/>
        <v>0</v>
      </c>
      <c r="O30" s="15">
        <f t="shared" si="9"/>
        <v>1</v>
      </c>
      <c r="P30" s="9">
        <f t="shared" si="3"/>
        <v>33.333333333333336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1</v>
      </c>
      <c r="M31" s="13">
        <f t="shared" si="8"/>
        <v>0</v>
      </c>
      <c r="N31" s="9">
        <f t="shared" si="2"/>
        <v>0</v>
      </c>
      <c r="O31" s="15">
        <f t="shared" si="9"/>
        <v>1</v>
      </c>
      <c r="P31" s="9">
        <f t="shared" si="3"/>
        <v>33.333333333333336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1</v>
      </c>
      <c r="M32" s="13">
        <f t="shared" si="8"/>
        <v>0</v>
      </c>
      <c r="N32" s="9">
        <f t="shared" si="2"/>
        <v>0</v>
      </c>
      <c r="O32" s="15">
        <f t="shared" si="9"/>
        <v>1</v>
      </c>
      <c r="P32" s="9">
        <f t="shared" si="3"/>
        <v>33.333333333333336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1</v>
      </c>
      <c r="M33" s="13">
        <f t="shared" si="8"/>
        <v>0</v>
      </c>
      <c r="N33" s="9">
        <f t="shared" si="2"/>
        <v>0</v>
      </c>
      <c r="O33" s="15">
        <f t="shared" si="9"/>
        <v>1</v>
      </c>
      <c r="P33" s="9">
        <f t="shared" si="3"/>
        <v>33.333333333333336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1</v>
      </c>
      <c r="M34" s="13">
        <f t="shared" si="8"/>
        <v>0</v>
      </c>
      <c r="N34" s="9">
        <f t="shared" si="2"/>
        <v>0</v>
      </c>
      <c r="O34" s="15">
        <f t="shared" si="9"/>
        <v>1</v>
      </c>
      <c r="P34" s="9">
        <f t="shared" si="3"/>
        <v>33.333333333333336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1</v>
      </c>
      <c r="M35" s="13">
        <f t="shared" si="8"/>
        <v>0</v>
      </c>
      <c r="N35" s="9">
        <f t="shared" si="2"/>
        <v>0</v>
      </c>
      <c r="O35" s="15">
        <f t="shared" si="9"/>
        <v>1</v>
      </c>
      <c r="P35" s="9">
        <f t="shared" si="3"/>
        <v>33.333333333333336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1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1</v>
      </c>
      <c r="P36" s="9">
        <f aca="true" t="shared" si="13" ref="P36:P67">O36*100/$N$96</f>
        <v>33.333333333333336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1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1</v>
      </c>
      <c r="P37" s="9">
        <f t="shared" si="13"/>
        <v>33.333333333333336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1</v>
      </c>
      <c r="M38" s="13">
        <f t="shared" si="17"/>
        <v>0</v>
      </c>
      <c r="N38" s="9">
        <f t="shared" si="12"/>
        <v>0</v>
      </c>
      <c r="O38" s="15">
        <f t="shared" si="18"/>
        <v>1</v>
      </c>
      <c r="P38" s="9">
        <f t="shared" si="13"/>
        <v>33.333333333333336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1</v>
      </c>
      <c r="M39" s="13">
        <f t="shared" si="17"/>
        <v>0</v>
      </c>
      <c r="N39" s="9">
        <f t="shared" si="12"/>
        <v>0</v>
      </c>
      <c r="O39" s="15">
        <f t="shared" si="18"/>
        <v>1</v>
      </c>
      <c r="P39" s="9">
        <f t="shared" si="13"/>
        <v>33.333333333333336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>
        <v>1</v>
      </c>
      <c r="D40" s="1"/>
      <c r="E40" s="1"/>
      <c r="F40" s="1"/>
      <c r="G40" s="1"/>
      <c r="H40" s="1"/>
      <c r="I40" s="1"/>
      <c r="J40" s="13">
        <f t="shared" si="10"/>
        <v>1</v>
      </c>
      <c r="K40" s="13">
        <f t="shared" si="11"/>
        <v>0</v>
      </c>
      <c r="L40" s="13">
        <f t="shared" si="16"/>
        <v>2</v>
      </c>
      <c r="M40" s="13">
        <f t="shared" si="17"/>
        <v>0</v>
      </c>
      <c r="N40" s="9">
        <f t="shared" si="12"/>
        <v>1</v>
      </c>
      <c r="O40" s="15">
        <f t="shared" si="18"/>
        <v>2</v>
      </c>
      <c r="P40" s="9">
        <f t="shared" si="13"/>
        <v>66.66666666666667</v>
      </c>
      <c r="Q40" s="13">
        <f t="shared" si="14"/>
        <v>1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2</v>
      </c>
      <c r="M41" s="13">
        <f t="shared" si="17"/>
        <v>0</v>
      </c>
      <c r="N41" s="9">
        <f t="shared" si="12"/>
        <v>0</v>
      </c>
      <c r="O41" s="15">
        <f t="shared" si="18"/>
        <v>2</v>
      </c>
      <c r="P41" s="9">
        <f t="shared" si="13"/>
        <v>66.66666666666667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>
        <v>1</v>
      </c>
      <c r="D42" s="1"/>
      <c r="E42" s="1"/>
      <c r="F42" s="1"/>
      <c r="G42" s="1"/>
      <c r="H42" s="1"/>
      <c r="I42" s="1"/>
      <c r="J42" s="13">
        <f t="shared" si="10"/>
        <v>1</v>
      </c>
      <c r="K42" s="13">
        <f t="shared" si="11"/>
        <v>0</v>
      </c>
      <c r="L42" s="13">
        <f t="shared" si="16"/>
        <v>3</v>
      </c>
      <c r="M42" s="13">
        <f t="shared" si="17"/>
        <v>0</v>
      </c>
      <c r="N42" s="9">
        <f t="shared" si="12"/>
        <v>1</v>
      </c>
      <c r="O42" s="15">
        <f t="shared" si="18"/>
        <v>3</v>
      </c>
      <c r="P42" s="9">
        <f t="shared" si="13"/>
        <v>100</v>
      </c>
      <c r="Q42" s="13">
        <f t="shared" si="14"/>
        <v>1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3</v>
      </c>
      <c r="M43" s="13">
        <f t="shared" si="17"/>
        <v>0</v>
      </c>
      <c r="N43" s="9">
        <f t="shared" si="12"/>
        <v>0</v>
      </c>
      <c r="O43" s="15">
        <f t="shared" si="18"/>
        <v>3</v>
      </c>
      <c r="P43" s="9">
        <f t="shared" si="13"/>
        <v>100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3</v>
      </c>
      <c r="M44" s="13">
        <f t="shared" si="17"/>
        <v>0</v>
      </c>
      <c r="N44" s="9">
        <f t="shared" si="12"/>
        <v>0</v>
      </c>
      <c r="O44" s="15">
        <f t="shared" si="18"/>
        <v>3</v>
      </c>
      <c r="P44" s="9">
        <f t="shared" si="13"/>
        <v>100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3</v>
      </c>
      <c r="M45" s="13">
        <f t="shared" si="17"/>
        <v>0</v>
      </c>
      <c r="N45" s="9">
        <f t="shared" si="12"/>
        <v>0</v>
      </c>
      <c r="O45" s="15">
        <f t="shared" si="18"/>
        <v>3</v>
      </c>
      <c r="P45" s="9">
        <f t="shared" si="13"/>
        <v>100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3</v>
      </c>
      <c r="M46" s="13">
        <f t="shared" si="17"/>
        <v>0</v>
      </c>
      <c r="N46" s="9">
        <f t="shared" si="12"/>
        <v>0</v>
      </c>
      <c r="O46" s="15">
        <f t="shared" si="18"/>
        <v>3</v>
      </c>
      <c r="P46" s="9">
        <f t="shared" si="13"/>
        <v>100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3</v>
      </c>
      <c r="M47" s="13">
        <f t="shared" si="17"/>
        <v>0</v>
      </c>
      <c r="N47" s="9">
        <f t="shared" si="12"/>
        <v>0</v>
      </c>
      <c r="O47" s="15">
        <f t="shared" si="18"/>
        <v>3</v>
      </c>
      <c r="P47" s="9">
        <f t="shared" si="13"/>
        <v>100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3</v>
      </c>
      <c r="M48" s="13">
        <f t="shared" si="17"/>
        <v>0</v>
      </c>
      <c r="N48" s="9">
        <f t="shared" si="12"/>
        <v>0</v>
      </c>
      <c r="O48" s="15">
        <f t="shared" si="18"/>
        <v>3</v>
      </c>
      <c r="P48" s="9">
        <f t="shared" si="13"/>
        <v>100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3</v>
      </c>
      <c r="M49" s="13">
        <f t="shared" si="17"/>
        <v>0</v>
      </c>
      <c r="N49" s="9">
        <f t="shared" si="12"/>
        <v>0</v>
      </c>
      <c r="O49" s="15">
        <f t="shared" si="18"/>
        <v>3</v>
      </c>
      <c r="P49" s="9">
        <f t="shared" si="13"/>
        <v>100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3</v>
      </c>
      <c r="M50" s="13">
        <f t="shared" si="17"/>
        <v>0</v>
      </c>
      <c r="N50" s="9">
        <f t="shared" si="12"/>
        <v>0</v>
      </c>
      <c r="O50" s="15">
        <f t="shared" si="18"/>
        <v>3</v>
      </c>
      <c r="P50" s="9">
        <f t="shared" si="13"/>
        <v>100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3</v>
      </c>
      <c r="M51" s="13">
        <f t="shared" si="17"/>
        <v>0</v>
      </c>
      <c r="N51" s="9">
        <f t="shared" si="12"/>
        <v>0</v>
      </c>
      <c r="O51" s="15">
        <f t="shared" si="18"/>
        <v>3</v>
      </c>
      <c r="P51" s="9">
        <f t="shared" si="13"/>
        <v>100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3</v>
      </c>
      <c r="M52" s="13">
        <f t="shared" si="17"/>
        <v>0</v>
      </c>
      <c r="N52" s="9">
        <f t="shared" si="12"/>
        <v>0</v>
      </c>
      <c r="O52" s="15">
        <f t="shared" si="18"/>
        <v>3</v>
      </c>
      <c r="P52" s="9">
        <f t="shared" si="13"/>
        <v>100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3</v>
      </c>
      <c r="M53" s="13">
        <f t="shared" si="17"/>
        <v>0</v>
      </c>
      <c r="N53" s="9">
        <f t="shared" si="12"/>
        <v>0</v>
      </c>
      <c r="O53" s="15">
        <f t="shared" si="18"/>
        <v>3</v>
      </c>
      <c r="P53" s="9">
        <f t="shared" si="13"/>
        <v>100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3</v>
      </c>
      <c r="M54" s="13">
        <f t="shared" si="17"/>
        <v>0</v>
      </c>
      <c r="N54" s="9">
        <f t="shared" si="12"/>
        <v>0</v>
      </c>
      <c r="O54" s="15">
        <f t="shared" si="18"/>
        <v>3</v>
      </c>
      <c r="P54" s="9">
        <f t="shared" si="13"/>
        <v>100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3</v>
      </c>
      <c r="M55" s="13">
        <f t="shared" si="17"/>
        <v>0</v>
      </c>
      <c r="N55" s="9">
        <f t="shared" si="12"/>
        <v>0</v>
      </c>
      <c r="O55" s="15">
        <f t="shared" si="18"/>
        <v>3</v>
      </c>
      <c r="P55" s="9">
        <f t="shared" si="13"/>
        <v>100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3</v>
      </c>
      <c r="M56" s="13">
        <f t="shared" si="17"/>
        <v>0</v>
      </c>
      <c r="N56" s="9">
        <f t="shared" si="12"/>
        <v>0</v>
      </c>
      <c r="O56" s="15">
        <f t="shared" si="18"/>
        <v>3</v>
      </c>
      <c r="P56" s="9">
        <f t="shared" si="13"/>
        <v>100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3</v>
      </c>
      <c r="M57" s="13">
        <f t="shared" si="17"/>
        <v>0</v>
      </c>
      <c r="N57" s="9">
        <f t="shared" si="12"/>
        <v>0</v>
      </c>
      <c r="O57" s="15">
        <f t="shared" si="18"/>
        <v>3</v>
      </c>
      <c r="P57" s="9">
        <f t="shared" si="13"/>
        <v>100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3</v>
      </c>
      <c r="M58" s="13">
        <f t="shared" si="17"/>
        <v>0</v>
      </c>
      <c r="N58" s="9">
        <f t="shared" si="12"/>
        <v>0</v>
      </c>
      <c r="O58" s="15">
        <f t="shared" si="18"/>
        <v>3</v>
      </c>
      <c r="P58" s="9">
        <f t="shared" si="13"/>
        <v>100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3</v>
      </c>
      <c r="M59" s="13">
        <f t="shared" si="17"/>
        <v>0</v>
      </c>
      <c r="N59" s="9">
        <f t="shared" si="12"/>
        <v>0</v>
      </c>
      <c r="O59" s="15">
        <f t="shared" si="18"/>
        <v>3</v>
      </c>
      <c r="P59" s="9">
        <f t="shared" si="13"/>
        <v>100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3</v>
      </c>
      <c r="M60" s="13">
        <f t="shared" si="17"/>
        <v>0</v>
      </c>
      <c r="N60" s="9">
        <f t="shared" si="12"/>
        <v>0</v>
      </c>
      <c r="O60" s="15">
        <f t="shared" si="18"/>
        <v>3</v>
      </c>
      <c r="P60" s="9">
        <f t="shared" si="13"/>
        <v>100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3</v>
      </c>
      <c r="M61" s="13">
        <f t="shared" si="17"/>
        <v>0</v>
      </c>
      <c r="N61" s="9">
        <f t="shared" si="12"/>
        <v>0</v>
      </c>
      <c r="O61" s="15">
        <f t="shared" si="18"/>
        <v>3</v>
      </c>
      <c r="P61" s="9">
        <f t="shared" si="13"/>
        <v>100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3</v>
      </c>
      <c r="M62" s="13">
        <f t="shared" si="17"/>
        <v>0</v>
      </c>
      <c r="N62" s="9">
        <f t="shared" si="12"/>
        <v>0</v>
      </c>
      <c r="O62" s="15">
        <f t="shared" si="18"/>
        <v>3</v>
      </c>
      <c r="P62" s="9">
        <f t="shared" si="13"/>
        <v>100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3</v>
      </c>
      <c r="M63" s="13">
        <f t="shared" si="17"/>
        <v>0</v>
      </c>
      <c r="N63" s="9">
        <f t="shared" si="12"/>
        <v>0</v>
      </c>
      <c r="O63" s="15">
        <f t="shared" si="18"/>
        <v>3</v>
      </c>
      <c r="P63" s="9">
        <f t="shared" si="13"/>
        <v>100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3</v>
      </c>
      <c r="M64" s="13">
        <f t="shared" si="17"/>
        <v>0</v>
      </c>
      <c r="N64" s="9">
        <f t="shared" si="12"/>
        <v>0</v>
      </c>
      <c r="O64" s="15">
        <f t="shared" si="18"/>
        <v>3</v>
      </c>
      <c r="P64" s="9">
        <f t="shared" si="13"/>
        <v>100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3</v>
      </c>
      <c r="M65" s="13">
        <f t="shared" si="17"/>
        <v>0</v>
      </c>
      <c r="N65" s="9">
        <f t="shared" si="12"/>
        <v>0</v>
      </c>
      <c r="O65" s="15">
        <f t="shared" si="18"/>
        <v>3</v>
      </c>
      <c r="P65" s="9">
        <f t="shared" si="13"/>
        <v>100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3</v>
      </c>
      <c r="M66" s="13">
        <f t="shared" si="17"/>
        <v>0</v>
      </c>
      <c r="N66" s="9">
        <f t="shared" si="12"/>
        <v>0</v>
      </c>
      <c r="O66" s="15">
        <f t="shared" si="18"/>
        <v>3</v>
      </c>
      <c r="P66" s="9">
        <f t="shared" si="13"/>
        <v>100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3</v>
      </c>
      <c r="M67" s="13">
        <f t="shared" si="17"/>
        <v>0</v>
      </c>
      <c r="N67" s="9">
        <f t="shared" si="12"/>
        <v>0</v>
      </c>
      <c r="O67" s="15">
        <f t="shared" si="18"/>
        <v>3</v>
      </c>
      <c r="P67" s="9">
        <f t="shared" si="13"/>
        <v>100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3</v>
      </c>
      <c r="M68" s="13">
        <f t="shared" si="17"/>
        <v>0</v>
      </c>
      <c r="N68" s="9">
        <f aca="true" t="shared" si="21" ref="N68:N94">(+J68+K68)*($J$96/($J$96+$K$96))</f>
        <v>0</v>
      </c>
      <c r="O68" s="15">
        <f t="shared" si="18"/>
        <v>3</v>
      </c>
      <c r="P68" s="9">
        <f aca="true" t="shared" si="22" ref="P68:P94">O68*100/$N$96</f>
        <v>100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3</v>
      </c>
      <c r="M69" s="13">
        <f aca="true" t="shared" si="26" ref="M69:M94">M68+K69</f>
        <v>0</v>
      </c>
      <c r="N69" s="9">
        <f t="shared" si="21"/>
        <v>0</v>
      </c>
      <c r="O69" s="15">
        <f aca="true" t="shared" si="27" ref="O69:O94">O68+N69</f>
        <v>3</v>
      </c>
      <c r="P69" s="9">
        <f t="shared" si="22"/>
        <v>100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3</v>
      </c>
      <c r="M70" s="13">
        <f t="shared" si="26"/>
        <v>0</v>
      </c>
      <c r="N70" s="9">
        <f t="shared" si="21"/>
        <v>0</v>
      </c>
      <c r="O70" s="15">
        <f t="shared" si="27"/>
        <v>3</v>
      </c>
      <c r="P70" s="9">
        <f t="shared" si="22"/>
        <v>100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3</v>
      </c>
      <c r="M71" s="13">
        <f t="shared" si="26"/>
        <v>0</v>
      </c>
      <c r="N71" s="9">
        <f t="shared" si="21"/>
        <v>0</v>
      </c>
      <c r="O71" s="15">
        <f t="shared" si="27"/>
        <v>3</v>
      </c>
      <c r="P71" s="9">
        <f t="shared" si="22"/>
        <v>100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3</v>
      </c>
      <c r="M72" s="13">
        <f t="shared" si="26"/>
        <v>0</v>
      </c>
      <c r="N72" s="9">
        <f t="shared" si="21"/>
        <v>0</v>
      </c>
      <c r="O72" s="15">
        <f t="shared" si="27"/>
        <v>3</v>
      </c>
      <c r="P72" s="9">
        <f t="shared" si="22"/>
        <v>100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3</v>
      </c>
      <c r="M73" s="13">
        <f t="shared" si="26"/>
        <v>0</v>
      </c>
      <c r="N73" s="9">
        <f t="shared" si="21"/>
        <v>0</v>
      </c>
      <c r="O73" s="15">
        <f t="shared" si="27"/>
        <v>3</v>
      </c>
      <c r="P73" s="9">
        <f t="shared" si="22"/>
        <v>100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3</v>
      </c>
      <c r="M74" s="13">
        <f t="shared" si="26"/>
        <v>0</v>
      </c>
      <c r="N74" s="9">
        <f t="shared" si="21"/>
        <v>0</v>
      </c>
      <c r="O74" s="15">
        <f t="shared" si="27"/>
        <v>3</v>
      </c>
      <c r="P74" s="9">
        <f t="shared" si="22"/>
        <v>100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3</v>
      </c>
      <c r="M75" s="13">
        <f t="shared" si="26"/>
        <v>0</v>
      </c>
      <c r="N75" s="9">
        <f t="shared" si="21"/>
        <v>0</v>
      </c>
      <c r="O75" s="15">
        <f t="shared" si="27"/>
        <v>3</v>
      </c>
      <c r="P75" s="9">
        <f t="shared" si="22"/>
        <v>100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3</v>
      </c>
      <c r="M76" s="13">
        <f t="shared" si="26"/>
        <v>0</v>
      </c>
      <c r="N76" s="9">
        <f t="shared" si="21"/>
        <v>0</v>
      </c>
      <c r="O76" s="15">
        <f t="shared" si="27"/>
        <v>3</v>
      </c>
      <c r="P76" s="9">
        <f t="shared" si="22"/>
        <v>100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3</v>
      </c>
      <c r="M77" s="13">
        <f t="shared" si="26"/>
        <v>0</v>
      </c>
      <c r="N77" s="9">
        <f t="shared" si="21"/>
        <v>0</v>
      </c>
      <c r="O77" s="15">
        <f t="shared" si="27"/>
        <v>3</v>
      </c>
      <c r="P77" s="9">
        <f t="shared" si="22"/>
        <v>100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3</v>
      </c>
      <c r="M78" s="13">
        <f t="shared" si="26"/>
        <v>0</v>
      </c>
      <c r="N78" s="9">
        <f t="shared" si="21"/>
        <v>0</v>
      </c>
      <c r="O78" s="15">
        <f t="shared" si="27"/>
        <v>3</v>
      </c>
      <c r="P78" s="9">
        <f t="shared" si="22"/>
        <v>100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3</v>
      </c>
      <c r="M79" s="13">
        <f t="shared" si="26"/>
        <v>0</v>
      </c>
      <c r="N79" s="9">
        <f t="shared" si="21"/>
        <v>0</v>
      </c>
      <c r="O79" s="15">
        <f t="shared" si="27"/>
        <v>3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3</v>
      </c>
      <c r="M80" s="13">
        <f t="shared" si="26"/>
        <v>0</v>
      </c>
      <c r="N80" s="9">
        <f t="shared" si="21"/>
        <v>0</v>
      </c>
      <c r="O80" s="15">
        <f t="shared" si="27"/>
        <v>3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3</v>
      </c>
      <c r="M81" s="13">
        <f t="shared" si="26"/>
        <v>0</v>
      </c>
      <c r="N81" s="9">
        <f t="shared" si="21"/>
        <v>0</v>
      </c>
      <c r="O81" s="15">
        <f t="shared" si="27"/>
        <v>3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3</v>
      </c>
      <c r="M82" s="13">
        <f t="shared" si="26"/>
        <v>0</v>
      </c>
      <c r="N82" s="9">
        <f t="shared" si="21"/>
        <v>0</v>
      </c>
      <c r="O82" s="15">
        <f t="shared" si="27"/>
        <v>3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3</v>
      </c>
      <c r="M83" s="13">
        <f t="shared" si="26"/>
        <v>0</v>
      </c>
      <c r="N83" s="9">
        <f t="shared" si="21"/>
        <v>0</v>
      </c>
      <c r="O83" s="15">
        <f t="shared" si="27"/>
        <v>3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3</v>
      </c>
      <c r="M84" s="13">
        <f t="shared" si="26"/>
        <v>0</v>
      </c>
      <c r="N84" s="9">
        <f t="shared" si="21"/>
        <v>0</v>
      </c>
      <c r="O84" s="15">
        <f t="shared" si="27"/>
        <v>3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3</v>
      </c>
      <c r="M85" s="13">
        <f t="shared" si="26"/>
        <v>0</v>
      </c>
      <c r="N85" s="9">
        <f t="shared" si="21"/>
        <v>0</v>
      </c>
      <c r="O85" s="15">
        <f t="shared" si="27"/>
        <v>3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3</v>
      </c>
      <c r="M86" s="13">
        <f t="shared" si="26"/>
        <v>0</v>
      </c>
      <c r="N86" s="9">
        <f t="shared" si="21"/>
        <v>0</v>
      </c>
      <c r="O86" s="15">
        <f t="shared" si="27"/>
        <v>3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3</v>
      </c>
      <c r="M87" s="13">
        <f t="shared" si="26"/>
        <v>0</v>
      </c>
      <c r="N87" s="9">
        <f t="shared" si="21"/>
        <v>0</v>
      </c>
      <c r="O87" s="15">
        <f t="shared" si="27"/>
        <v>3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3</v>
      </c>
      <c r="M88" s="13">
        <f t="shared" si="26"/>
        <v>0</v>
      </c>
      <c r="N88" s="9">
        <f t="shared" si="21"/>
        <v>0</v>
      </c>
      <c r="O88" s="15">
        <f t="shared" si="27"/>
        <v>3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3</v>
      </c>
      <c r="M89" s="13">
        <f t="shared" si="26"/>
        <v>0</v>
      </c>
      <c r="N89" s="9">
        <f t="shared" si="21"/>
        <v>0</v>
      </c>
      <c r="O89" s="15">
        <f t="shared" si="27"/>
        <v>3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3</v>
      </c>
      <c r="M90" s="13">
        <f t="shared" si="26"/>
        <v>0</v>
      </c>
      <c r="N90" s="9">
        <f t="shared" si="21"/>
        <v>0</v>
      </c>
      <c r="O90" s="15">
        <f t="shared" si="27"/>
        <v>3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3</v>
      </c>
      <c r="M91" s="13">
        <f t="shared" si="26"/>
        <v>0</v>
      </c>
      <c r="N91" s="9">
        <f t="shared" si="21"/>
        <v>0</v>
      </c>
      <c r="O91" s="15">
        <f t="shared" si="27"/>
        <v>3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3</v>
      </c>
      <c r="M92" s="13">
        <f t="shared" si="26"/>
        <v>0</v>
      </c>
      <c r="N92" s="9">
        <f t="shared" si="21"/>
        <v>0</v>
      </c>
      <c r="O92" s="15">
        <f t="shared" si="27"/>
        <v>3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3</v>
      </c>
      <c r="M93" s="13">
        <f t="shared" si="26"/>
        <v>0</v>
      </c>
      <c r="N93" s="9">
        <f t="shared" si="21"/>
        <v>0</v>
      </c>
      <c r="O93" s="15">
        <f t="shared" si="27"/>
        <v>3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3</v>
      </c>
      <c r="M94" s="13">
        <f t="shared" si="26"/>
        <v>0</v>
      </c>
      <c r="N94" s="9">
        <f t="shared" si="21"/>
        <v>0</v>
      </c>
      <c r="O94" s="15">
        <f t="shared" si="27"/>
        <v>3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1</v>
      </c>
      <c r="C96" s="13">
        <f t="shared" si="28"/>
        <v>2</v>
      </c>
      <c r="D96" s="13">
        <f t="shared" si="28"/>
        <v>0</v>
      </c>
      <c r="E96" s="13">
        <f t="shared" si="28"/>
        <v>0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3</v>
      </c>
      <c r="K96" s="13">
        <f t="shared" si="28"/>
        <v>0</v>
      </c>
      <c r="L96" s="13"/>
      <c r="M96" s="13"/>
      <c r="N96" s="13">
        <f>SUM(N4:N94)</f>
        <v>3</v>
      </c>
      <c r="O96" s="13"/>
      <c r="P96" s="13"/>
      <c r="Q96" s="13">
        <f>SUM(Q4:Q94)</f>
        <v>3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E93" sqref="E93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56</v>
      </c>
      <c r="H1" s="6"/>
      <c r="T1" s="5" t="s">
        <v>0</v>
      </c>
      <c r="U1" s="7" t="str">
        <f>B1</f>
        <v>Zebra Swallowtail</v>
      </c>
      <c r="V1" s="8"/>
      <c r="W1" s="6"/>
      <c r="X1" s="8"/>
      <c r="Y1" s="6" t="str">
        <f>G1</f>
        <v>Spring 1992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8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0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 t="e">
        <f aca="true" t="shared" si="2" ref="N4:N35">(+J4+K4)*($J$96/($J$96+$K$96))</f>
        <v>#DIV/0!</v>
      </c>
      <c r="O4" s="15" t="e">
        <f>N4</f>
        <v>#DIV/0!</v>
      </c>
      <c r="P4" s="9" t="e">
        <f aca="true" t="shared" si="3" ref="P4:P35">O4*100/$N$96</f>
        <v>#DIV/0!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 t="e">
        <f>SUM(N4:N10)</f>
        <v>#DIV/0!</v>
      </c>
      <c r="AA4" s="9" t="e">
        <f aca="true" t="shared" si="6" ref="AA4:AA16">Z4*100/$Z$17</f>
        <v>#DIV/0!</v>
      </c>
      <c r="AB4" s="15">
        <f>SUM(Q4:Q10)+SUM(R4:R10)</f>
        <v>1</v>
      </c>
      <c r="AC4" s="15">
        <f>100*SUM(Q4:Q10)/AB4</f>
        <v>100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 t="e">
        <f t="shared" si="2"/>
        <v>#DIV/0!</v>
      </c>
      <c r="O5" s="15" t="e">
        <f aca="true" t="shared" si="9" ref="O5:O36">O4+N5</f>
        <v>#DIV/0!</v>
      </c>
      <c r="P5" s="9" t="e">
        <f t="shared" si="3"/>
        <v>#DIV/0!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4</v>
      </c>
      <c r="W5" s="8"/>
      <c r="X5" s="8"/>
      <c r="Y5" s="18" t="s">
        <v>30</v>
      </c>
      <c r="Z5" s="15" t="e">
        <f>SUM(N11:N17)</f>
        <v>#DIV/0!</v>
      </c>
      <c r="AA5" s="9" t="e">
        <f t="shared" si="6"/>
        <v>#DIV/0!</v>
      </c>
      <c r="AB5" s="15">
        <f>SUM(Q11:Q17)+SUM(R11:R17)</f>
        <v>1</v>
      </c>
      <c r="AC5" s="15">
        <f>100*SUM(Q11:Q17)/AB5</f>
        <v>0</v>
      </c>
    </row>
    <row r="6" spans="1:29" ht="15">
      <c r="A6" s="17">
        <v>32574</v>
      </c>
      <c r="B6" s="1"/>
      <c r="C6" s="1">
        <v>1</v>
      </c>
      <c r="D6" s="1"/>
      <c r="E6" s="1"/>
      <c r="F6" s="1"/>
      <c r="G6" s="1"/>
      <c r="H6" s="1"/>
      <c r="I6" s="1"/>
      <c r="J6" s="13">
        <f t="shared" si="0"/>
        <v>1</v>
      </c>
      <c r="K6" s="13">
        <f t="shared" si="1"/>
        <v>0</v>
      </c>
      <c r="L6" s="13">
        <f t="shared" si="7"/>
        <v>1</v>
      </c>
      <c r="M6" s="13">
        <f t="shared" si="8"/>
        <v>0</v>
      </c>
      <c r="N6" s="9" t="e">
        <f t="shared" si="2"/>
        <v>#DIV/0!</v>
      </c>
      <c r="O6" s="15" t="e">
        <f t="shared" si="9"/>
        <v>#DIV/0!</v>
      </c>
      <c r="P6" s="9" t="e">
        <f t="shared" si="3"/>
        <v>#DIV/0!</v>
      </c>
      <c r="Q6" s="13">
        <f t="shared" si="4"/>
        <v>1</v>
      </c>
      <c r="R6" s="13">
        <f t="shared" si="5"/>
        <v>0</v>
      </c>
      <c r="T6" s="12" t="s">
        <v>31</v>
      </c>
      <c r="V6" s="13">
        <f>Q96</f>
        <v>4</v>
      </c>
      <c r="W6" s="8"/>
      <c r="X6" s="18" t="s">
        <v>32</v>
      </c>
      <c r="Z6" s="15" t="e">
        <f>SUM(N18:N24)</f>
        <v>#DIV/0!</v>
      </c>
      <c r="AA6" s="9" t="e">
        <f t="shared" si="6"/>
        <v>#DIV/0!</v>
      </c>
      <c r="AB6" s="15">
        <f>SUM(Q18:Q24)+SUM(R18:R24)</f>
        <v>1</v>
      </c>
      <c r="AC6" s="15">
        <f>100*SUM(Q18:Q24)/AB6</f>
        <v>0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1</v>
      </c>
      <c r="M7" s="13">
        <f t="shared" si="8"/>
        <v>0</v>
      </c>
      <c r="N7" s="9" t="e">
        <f t="shared" si="2"/>
        <v>#DIV/0!</v>
      </c>
      <c r="O7" s="15" t="e">
        <f t="shared" si="9"/>
        <v>#DIV/0!</v>
      </c>
      <c r="P7" s="9" t="e">
        <f t="shared" si="3"/>
        <v>#DIV/0!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50</v>
      </c>
      <c r="W7" s="8"/>
      <c r="Y7" s="18" t="s">
        <v>34</v>
      </c>
      <c r="Z7" s="15" t="e">
        <f>SUM(N25:N31)</f>
        <v>#DIV/0!</v>
      </c>
      <c r="AA7" s="9" t="e">
        <f t="shared" si="6"/>
        <v>#DIV/0!</v>
      </c>
      <c r="AB7" s="15">
        <f>SUM(Q25:Q31)+SUM(R25:R31)</f>
        <v>1</v>
      </c>
      <c r="AC7" s="15">
        <f>100*SUM(Q25:Q31)/AB7</f>
        <v>100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1</v>
      </c>
      <c r="M8" s="13">
        <f t="shared" si="8"/>
        <v>0</v>
      </c>
      <c r="N8" s="9" t="e">
        <f t="shared" si="2"/>
        <v>#DIV/0!</v>
      </c>
      <c r="O8" s="15" t="e">
        <f t="shared" si="9"/>
        <v>#DIV/0!</v>
      </c>
      <c r="P8" s="9" t="e">
        <f t="shared" si="3"/>
        <v>#DIV/0!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 t="e">
        <f>SUM(N32:N38)</f>
        <v>#DIV/0!</v>
      </c>
      <c r="AA8" s="9" t="e">
        <f t="shared" si="6"/>
        <v>#DIV/0!</v>
      </c>
      <c r="AB8" s="15">
        <f>SUM(Q32:Q38)+SUM(R32:R38)</f>
        <v>2</v>
      </c>
      <c r="AC8" s="15">
        <f>100*SUM(Q32:Q38)/AB8</f>
        <v>50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1</v>
      </c>
      <c r="M9" s="13">
        <f t="shared" si="8"/>
        <v>0</v>
      </c>
      <c r="N9" s="9" t="e">
        <f t="shared" si="2"/>
        <v>#DIV/0!</v>
      </c>
      <c r="O9" s="15" t="e">
        <f t="shared" si="9"/>
        <v>#DIV/0!</v>
      </c>
      <c r="P9" s="9" t="e">
        <f t="shared" si="3"/>
        <v>#DIV/0!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 t="e">
        <f>SUM(N39:N45)</f>
        <v>#DIV/0!</v>
      </c>
      <c r="AA9" s="9" t="e">
        <f t="shared" si="6"/>
        <v>#DIV/0!</v>
      </c>
      <c r="AB9" s="15">
        <f>SUM(Q39:Q45)+SUM(R39:R45)</f>
        <v>1</v>
      </c>
      <c r="AC9" s="15">
        <f>100*SUM(Q39:Q45)/AB9</f>
        <v>100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1</v>
      </c>
      <c r="M10" s="13">
        <f t="shared" si="8"/>
        <v>0</v>
      </c>
      <c r="N10" s="9" t="e">
        <f t="shared" si="2"/>
        <v>#DIV/0!</v>
      </c>
      <c r="O10" s="15" t="e">
        <f t="shared" si="9"/>
        <v>#DIV/0!</v>
      </c>
      <c r="P10" s="9" t="e">
        <f t="shared" si="3"/>
        <v>#DIV/0!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50</v>
      </c>
      <c r="W10" s="8"/>
      <c r="X10" s="20" t="s">
        <v>38</v>
      </c>
      <c r="Z10" s="15" t="e">
        <f>SUM(N46:N52)</f>
        <v>#DIV/0!</v>
      </c>
      <c r="AA10" s="9" t="e">
        <f t="shared" si="6"/>
        <v>#DIV/0!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1</v>
      </c>
      <c r="M11" s="13">
        <f t="shared" si="8"/>
        <v>0</v>
      </c>
      <c r="N11" s="9" t="e">
        <f t="shared" si="2"/>
        <v>#DIV/0!</v>
      </c>
      <c r="O11" s="15" t="e">
        <f t="shared" si="9"/>
        <v>#DIV/0!</v>
      </c>
      <c r="P11" s="9" t="e">
        <f t="shared" si="3"/>
        <v>#DIV/0!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 t="e">
        <f>SUM(N53:N59)</f>
        <v>#DIV/0!</v>
      </c>
      <c r="AA11" s="9" t="e">
        <f t="shared" si="6"/>
        <v>#DIV/0!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1</v>
      </c>
      <c r="M12" s="13">
        <f t="shared" si="8"/>
        <v>0</v>
      </c>
      <c r="N12" s="9" t="e">
        <f t="shared" si="2"/>
        <v>#DIV/0!</v>
      </c>
      <c r="O12" s="15" t="e">
        <f t="shared" si="9"/>
        <v>#DIV/0!</v>
      </c>
      <c r="P12" s="9" t="e">
        <f t="shared" si="3"/>
        <v>#DIV/0!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50</v>
      </c>
      <c r="W12" s="8"/>
      <c r="X12" s="20" t="s">
        <v>41</v>
      </c>
      <c r="Z12" s="15" t="e">
        <f>SUM(N60:N66)</f>
        <v>#DIV/0!</v>
      </c>
      <c r="AA12" s="9" t="e">
        <f t="shared" si="6"/>
        <v>#DIV/0!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1</v>
      </c>
      <c r="M13" s="13">
        <f t="shared" si="8"/>
        <v>0</v>
      </c>
      <c r="N13" s="9" t="e">
        <f t="shared" si="2"/>
        <v>#DIV/0!</v>
      </c>
      <c r="O13" s="15" t="e">
        <f t="shared" si="9"/>
        <v>#DIV/0!</v>
      </c>
      <c r="P13" s="9" t="e">
        <f t="shared" si="3"/>
        <v>#DIV/0!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 t="e">
        <f>SUM(N67:N73)</f>
        <v>#DIV/0!</v>
      </c>
      <c r="AA13" s="9" t="e">
        <f t="shared" si="6"/>
        <v>#DIV/0!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1</v>
      </c>
      <c r="M14" s="13">
        <f t="shared" si="8"/>
        <v>0</v>
      </c>
      <c r="N14" s="9" t="e">
        <f t="shared" si="2"/>
        <v>#DIV/0!</v>
      </c>
      <c r="O14" s="15" t="e">
        <f t="shared" si="9"/>
        <v>#DIV/0!</v>
      </c>
      <c r="P14" s="9" t="e">
        <f t="shared" si="3"/>
        <v>#DIV/0!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 t="e">
        <f>SUM(N74:N80)</f>
        <v>#DIV/0!</v>
      </c>
      <c r="AA14" s="9" t="e">
        <f t="shared" si="6"/>
        <v>#DIV/0!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1</v>
      </c>
      <c r="M15" s="13">
        <f t="shared" si="8"/>
        <v>0</v>
      </c>
      <c r="N15" s="9" t="e">
        <f t="shared" si="2"/>
        <v>#DIV/0!</v>
      </c>
      <c r="O15" s="15" t="e">
        <f t="shared" si="9"/>
        <v>#DIV/0!</v>
      </c>
      <c r="P15" s="9" t="e">
        <f t="shared" si="3"/>
        <v>#DIV/0!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 t="e">
        <f>SUM(N81:N87)</f>
        <v>#DIV/0!</v>
      </c>
      <c r="AA15" s="9" t="e">
        <f t="shared" si="6"/>
        <v>#DIV/0!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1</v>
      </c>
      <c r="M16" s="13">
        <f t="shared" si="8"/>
        <v>0</v>
      </c>
      <c r="N16" s="9" t="e">
        <f t="shared" si="2"/>
        <v>#DIV/0!</v>
      </c>
      <c r="O16" s="15" t="e">
        <f t="shared" si="9"/>
        <v>#DIV/0!</v>
      </c>
      <c r="P16" s="9" t="e">
        <f t="shared" si="3"/>
        <v>#DIV/0!</v>
      </c>
      <c r="Q16" s="13">
        <f t="shared" si="4"/>
        <v>0</v>
      </c>
      <c r="R16" s="13">
        <f t="shared" si="5"/>
        <v>0</v>
      </c>
      <c r="X16" s="20" t="s">
        <v>45</v>
      </c>
      <c r="Z16" s="15" t="e">
        <f>SUM(N88:N94)</f>
        <v>#DIV/0!</v>
      </c>
      <c r="AA16" s="9" t="e">
        <f t="shared" si="6"/>
        <v>#DIV/0!</v>
      </c>
      <c r="AB16" s="15">
        <f>SUM(Q88:Q94)+SUM(R88:R94)</f>
        <v>1</v>
      </c>
      <c r="AC16" s="15">
        <f>100*SUM(Q88:Q94)/AB16</f>
        <v>0</v>
      </c>
    </row>
    <row r="17" spans="1:29" ht="15">
      <c r="A17" s="17">
        <v>32585</v>
      </c>
      <c r="B17" s="3"/>
      <c r="C17" s="3"/>
      <c r="D17" s="3">
        <v>1</v>
      </c>
      <c r="E17" s="3"/>
      <c r="F17" s="3"/>
      <c r="G17" s="3"/>
      <c r="H17" s="1"/>
      <c r="I17" s="1"/>
      <c r="J17" s="13">
        <f t="shared" si="0"/>
        <v>-1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 t="e">
        <f t="shared" si="2"/>
        <v>#DIV/0!</v>
      </c>
      <c r="O17" s="15" t="e">
        <f t="shared" si="9"/>
        <v>#DIV/0!</v>
      </c>
      <c r="P17" s="9" t="e">
        <f t="shared" si="3"/>
        <v>#DIV/0!</v>
      </c>
      <c r="Q17" s="13">
        <f t="shared" si="4"/>
        <v>0</v>
      </c>
      <c r="R17" s="13">
        <f t="shared" si="5"/>
        <v>1</v>
      </c>
      <c r="T17" s="12"/>
      <c r="X17" s="8"/>
      <c r="Y17" s="12" t="s">
        <v>46</v>
      </c>
      <c r="Z17" s="13" t="e">
        <f>SUM(Z4:Z16)</f>
        <v>#DIV/0!</v>
      </c>
      <c r="AA17" s="13" t="e">
        <f>SUM(AA4:AA16)</f>
        <v>#DIV/0!</v>
      </c>
      <c r="AB17" s="13">
        <f>SUM(AB4:AB16)</f>
        <v>8</v>
      </c>
      <c r="AC17" s="15"/>
    </row>
    <row r="18" spans="1:27" ht="15">
      <c r="A18" s="17">
        <v>32586</v>
      </c>
      <c r="B18" s="1"/>
      <c r="C18" s="1"/>
      <c r="D18" s="1">
        <v>1</v>
      </c>
      <c r="E18" s="1"/>
      <c r="F18" s="1"/>
      <c r="G18" s="1"/>
      <c r="H18" s="1"/>
      <c r="I18" s="1"/>
      <c r="J18" s="13">
        <f t="shared" si="0"/>
        <v>-1</v>
      </c>
      <c r="K18" s="13">
        <f t="shared" si="1"/>
        <v>0</v>
      </c>
      <c r="L18" s="13">
        <f t="shared" si="7"/>
        <v>-1</v>
      </c>
      <c r="M18" s="13">
        <f t="shared" si="8"/>
        <v>0</v>
      </c>
      <c r="N18" s="9" t="e">
        <f t="shared" si="2"/>
        <v>#DIV/0!</v>
      </c>
      <c r="O18" s="15" t="e">
        <f t="shared" si="9"/>
        <v>#DIV/0!</v>
      </c>
      <c r="P18" s="9" t="e">
        <f t="shared" si="3"/>
        <v>#DIV/0!</v>
      </c>
      <c r="Q18" s="13">
        <f t="shared" si="4"/>
        <v>0</v>
      </c>
      <c r="R18" s="13">
        <f t="shared" si="5"/>
        <v>1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-1</v>
      </c>
      <c r="M19" s="13">
        <f t="shared" si="8"/>
        <v>0</v>
      </c>
      <c r="N19" s="9" t="e">
        <f t="shared" si="2"/>
        <v>#DIV/0!</v>
      </c>
      <c r="O19" s="15" t="e">
        <f t="shared" si="9"/>
        <v>#DIV/0!</v>
      </c>
      <c r="P19" s="9" t="e">
        <f t="shared" si="3"/>
        <v>#DIV/0!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-1</v>
      </c>
      <c r="M20" s="13">
        <f t="shared" si="8"/>
        <v>0</v>
      </c>
      <c r="N20" s="9" t="e">
        <f t="shared" si="2"/>
        <v>#DIV/0!</v>
      </c>
      <c r="O20" s="15" t="e">
        <f t="shared" si="9"/>
        <v>#DIV/0!</v>
      </c>
      <c r="P20" s="9" t="e">
        <f t="shared" si="3"/>
        <v>#DIV/0!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-1</v>
      </c>
      <c r="M21" s="13">
        <f t="shared" si="8"/>
        <v>0</v>
      </c>
      <c r="N21" s="9" t="e">
        <f t="shared" si="2"/>
        <v>#DIV/0!</v>
      </c>
      <c r="O21" s="15" t="e">
        <f t="shared" si="9"/>
        <v>#DIV/0!</v>
      </c>
      <c r="P21" s="9" t="e">
        <f t="shared" si="3"/>
        <v>#DIV/0!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-1</v>
      </c>
      <c r="M22" s="13">
        <f t="shared" si="8"/>
        <v>0</v>
      </c>
      <c r="N22" s="9" t="e">
        <f t="shared" si="2"/>
        <v>#DIV/0!</v>
      </c>
      <c r="O22" s="15" t="e">
        <f t="shared" si="9"/>
        <v>#DIV/0!</v>
      </c>
      <c r="P22" s="9" t="e">
        <f t="shared" si="3"/>
        <v>#DIV/0!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-1</v>
      </c>
      <c r="M23" s="13">
        <f t="shared" si="8"/>
        <v>0</v>
      </c>
      <c r="N23" s="9" t="e">
        <f t="shared" si="2"/>
        <v>#DIV/0!</v>
      </c>
      <c r="O23" s="15" t="e">
        <f t="shared" si="9"/>
        <v>#DIV/0!</v>
      </c>
      <c r="P23" s="9" t="e">
        <f t="shared" si="3"/>
        <v>#DIV/0!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-1</v>
      </c>
      <c r="M24" s="13">
        <f t="shared" si="8"/>
        <v>0</v>
      </c>
      <c r="N24" s="9" t="e">
        <f t="shared" si="2"/>
        <v>#DIV/0!</v>
      </c>
      <c r="O24" s="15" t="e">
        <f t="shared" si="9"/>
        <v>#DIV/0!</v>
      </c>
      <c r="P24" s="9" t="e">
        <f t="shared" si="3"/>
        <v>#DIV/0!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-1</v>
      </c>
      <c r="M25" s="13">
        <f t="shared" si="8"/>
        <v>0</v>
      </c>
      <c r="N25" s="9" t="e">
        <f t="shared" si="2"/>
        <v>#DIV/0!</v>
      </c>
      <c r="O25" s="15" t="e">
        <f t="shared" si="9"/>
        <v>#DIV/0!</v>
      </c>
      <c r="P25" s="9" t="e">
        <f t="shared" si="3"/>
        <v>#DIV/0!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-1</v>
      </c>
      <c r="M26" s="13">
        <f t="shared" si="8"/>
        <v>0</v>
      </c>
      <c r="N26" s="9" t="e">
        <f t="shared" si="2"/>
        <v>#DIV/0!</v>
      </c>
      <c r="O26" s="15" t="e">
        <f t="shared" si="9"/>
        <v>#DIV/0!</v>
      </c>
      <c r="P26" s="9" t="e">
        <f t="shared" si="3"/>
        <v>#DIV/0!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-1</v>
      </c>
      <c r="M27" s="13">
        <f t="shared" si="8"/>
        <v>0</v>
      </c>
      <c r="N27" s="9" t="e">
        <f t="shared" si="2"/>
        <v>#DIV/0!</v>
      </c>
      <c r="O27" s="15" t="e">
        <f t="shared" si="9"/>
        <v>#DIV/0!</v>
      </c>
      <c r="P27" s="9" t="e">
        <f t="shared" si="3"/>
        <v>#DIV/0!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-1</v>
      </c>
      <c r="M28" s="13">
        <f t="shared" si="8"/>
        <v>0</v>
      </c>
      <c r="N28" s="9" t="e">
        <f t="shared" si="2"/>
        <v>#DIV/0!</v>
      </c>
      <c r="O28" s="15" t="e">
        <f t="shared" si="9"/>
        <v>#DIV/0!</v>
      </c>
      <c r="P28" s="9" t="e">
        <f t="shared" si="3"/>
        <v>#DIV/0!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>
        <v>1</v>
      </c>
      <c r="C29" s="1"/>
      <c r="D29" s="1"/>
      <c r="E29" s="1"/>
      <c r="F29" s="1"/>
      <c r="G29" s="1"/>
      <c r="H29" s="1"/>
      <c r="I29" s="1"/>
      <c r="J29" s="13">
        <f t="shared" si="0"/>
        <v>1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 t="e">
        <f t="shared" si="2"/>
        <v>#DIV/0!</v>
      </c>
      <c r="O29" s="15" t="e">
        <f t="shared" si="9"/>
        <v>#DIV/0!</v>
      </c>
      <c r="P29" s="9" t="e">
        <f t="shared" si="3"/>
        <v>#DIV/0!</v>
      </c>
      <c r="Q29" s="13">
        <f t="shared" si="4"/>
        <v>1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 t="e">
        <f t="shared" si="2"/>
        <v>#DIV/0!</v>
      </c>
      <c r="O30" s="15" t="e">
        <f t="shared" si="9"/>
        <v>#DIV/0!</v>
      </c>
      <c r="P30" s="9" t="e">
        <f t="shared" si="3"/>
        <v>#DIV/0!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 t="e">
        <f t="shared" si="2"/>
        <v>#DIV/0!</v>
      </c>
      <c r="O31" s="15" t="e">
        <f t="shared" si="9"/>
        <v>#DIV/0!</v>
      </c>
      <c r="P31" s="9" t="e">
        <f t="shared" si="3"/>
        <v>#DIV/0!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 t="e">
        <f t="shared" si="2"/>
        <v>#DIV/0!</v>
      </c>
      <c r="O32" s="15" t="e">
        <f t="shared" si="9"/>
        <v>#DIV/0!</v>
      </c>
      <c r="P32" s="9" t="e">
        <f t="shared" si="3"/>
        <v>#DIV/0!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>
        <v>1</v>
      </c>
      <c r="E33" s="1"/>
      <c r="F33" s="1"/>
      <c r="G33" s="1"/>
      <c r="H33" s="1"/>
      <c r="I33" s="1"/>
      <c r="J33" s="13">
        <f t="shared" si="0"/>
        <v>-1</v>
      </c>
      <c r="K33" s="13">
        <f t="shared" si="1"/>
        <v>0</v>
      </c>
      <c r="L33" s="13">
        <f t="shared" si="7"/>
        <v>-1</v>
      </c>
      <c r="M33" s="13">
        <f t="shared" si="8"/>
        <v>0</v>
      </c>
      <c r="N33" s="9" t="e">
        <f t="shared" si="2"/>
        <v>#DIV/0!</v>
      </c>
      <c r="O33" s="15" t="e">
        <f t="shared" si="9"/>
        <v>#DIV/0!</v>
      </c>
      <c r="P33" s="9" t="e">
        <f t="shared" si="3"/>
        <v>#DIV/0!</v>
      </c>
      <c r="Q33" s="13">
        <f t="shared" si="4"/>
        <v>0</v>
      </c>
      <c r="R33" s="13">
        <f t="shared" si="5"/>
        <v>1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-1</v>
      </c>
      <c r="M34" s="13">
        <f t="shared" si="8"/>
        <v>0</v>
      </c>
      <c r="N34" s="9" t="e">
        <f t="shared" si="2"/>
        <v>#DIV/0!</v>
      </c>
      <c r="O34" s="15" t="e">
        <f t="shared" si="9"/>
        <v>#DIV/0!</v>
      </c>
      <c r="P34" s="9" t="e">
        <f t="shared" si="3"/>
        <v>#DIV/0!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-1</v>
      </c>
      <c r="M35" s="13">
        <f t="shared" si="8"/>
        <v>0</v>
      </c>
      <c r="N35" s="9" t="e">
        <f t="shared" si="2"/>
        <v>#DIV/0!</v>
      </c>
      <c r="O35" s="15" t="e">
        <f t="shared" si="9"/>
        <v>#DIV/0!</v>
      </c>
      <c r="P35" s="9" t="e">
        <f t="shared" si="3"/>
        <v>#DIV/0!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>
        <v>1</v>
      </c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1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 t="e">
        <f aca="true" t="shared" si="12" ref="N36:N67">(+J36+K36)*($J$96/($J$96+$K$96))</f>
        <v>#DIV/0!</v>
      </c>
      <c r="O36" s="15" t="e">
        <f t="shared" si="9"/>
        <v>#DIV/0!</v>
      </c>
      <c r="P36" s="9" t="e">
        <f aca="true" t="shared" si="13" ref="P36:P67">O36*100/$N$96</f>
        <v>#DIV/0!</v>
      </c>
      <c r="Q36" s="13">
        <f aca="true" t="shared" si="14" ref="Q36:Q67">+B36+C36+F36+G36</f>
        <v>1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 t="e">
        <f t="shared" si="12"/>
        <v>#DIV/0!</v>
      </c>
      <c r="O37" s="15" t="e">
        <f aca="true" t="shared" si="18" ref="O37:O68">O36+N37</f>
        <v>#DIV/0!</v>
      </c>
      <c r="P37" s="9" t="e">
        <f t="shared" si="13"/>
        <v>#DIV/0!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 t="e">
        <f t="shared" si="12"/>
        <v>#DIV/0!</v>
      </c>
      <c r="O38" s="15" t="e">
        <f t="shared" si="18"/>
        <v>#DIV/0!</v>
      </c>
      <c r="P38" s="9" t="e">
        <f t="shared" si="13"/>
        <v>#DIV/0!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 t="e">
        <f t="shared" si="12"/>
        <v>#DIV/0!</v>
      </c>
      <c r="O39" s="15" t="e">
        <f t="shared" si="18"/>
        <v>#DIV/0!</v>
      </c>
      <c r="P39" s="9" t="e">
        <f t="shared" si="13"/>
        <v>#DIV/0!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>
        <v>1</v>
      </c>
      <c r="D40" s="1"/>
      <c r="E40" s="1"/>
      <c r="F40" s="1"/>
      <c r="G40" s="1"/>
      <c r="H40" s="1"/>
      <c r="I40" s="1"/>
      <c r="J40" s="13">
        <f t="shared" si="10"/>
        <v>1</v>
      </c>
      <c r="K40" s="13">
        <f t="shared" si="11"/>
        <v>0</v>
      </c>
      <c r="L40" s="13">
        <f t="shared" si="16"/>
        <v>1</v>
      </c>
      <c r="M40" s="13">
        <f t="shared" si="17"/>
        <v>0</v>
      </c>
      <c r="N40" s="9" t="e">
        <f t="shared" si="12"/>
        <v>#DIV/0!</v>
      </c>
      <c r="O40" s="15" t="e">
        <f t="shared" si="18"/>
        <v>#DIV/0!</v>
      </c>
      <c r="P40" s="9" t="e">
        <f t="shared" si="13"/>
        <v>#DIV/0!</v>
      </c>
      <c r="Q40" s="13">
        <f t="shared" si="14"/>
        <v>1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1</v>
      </c>
      <c r="M41" s="13">
        <f t="shared" si="17"/>
        <v>0</v>
      </c>
      <c r="N41" s="9" t="e">
        <f t="shared" si="12"/>
        <v>#DIV/0!</v>
      </c>
      <c r="O41" s="15" t="e">
        <f t="shared" si="18"/>
        <v>#DIV/0!</v>
      </c>
      <c r="P41" s="9" t="e">
        <f t="shared" si="13"/>
        <v>#DIV/0!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1</v>
      </c>
      <c r="M42" s="13">
        <f t="shared" si="17"/>
        <v>0</v>
      </c>
      <c r="N42" s="9" t="e">
        <f t="shared" si="12"/>
        <v>#DIV/0!</v>
      </c>
      <c r="O42" s="15" t="e">
        <f t="shared" si="18"/>
        <v>#DIV/0!</v>
      </c>
      <c r="P42" s="9" t="e">
        <f t="shared" si="13"/>
        <v>#DIV/0!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1</v>
      </c>
      <c r="M43" s="13">
        <f t="shared" si="17"/>
        <v>0</v>
      </c>
      <c r="N43" s="9" t="e">
        <f t="shared" si="12"/>
        <v>#DIV/0!</v>
      </c>
      <c r="O43" s="15" t="e">
        <f t="shared" si="18"/>
        <v>#DIV/0!</v>
      </c>
      <c r="P43" s="9" t="e">
        <f t="shared" si="13"/>
        <v>#DIV/0!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1</v>
      </c>
      <c r="M44" s="13">
        <f t="shared" si="17"/>
        <v>0</v>
      </c>
      <c r="N44" s="9" t="e">
        <f t="shared" si="12"/>
        <v>#DIV/0!</v>
      </c>
      <c r="O44" s="15" t="e">
        <f t="shared" si="18"/>
        <v>#DIV/0!</v>
      </c>
      <c r="P44" s="9" t="e">
        <f t="shared" si="13"/>
        <v>#DIV/0!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1</v>
      </c>
      <c r="M45" s="13">
        <f t="shared" si="17"/>
        <v>0</v>
      </c>
      <c r="N45" s="9" t="e">
        <f t="shared" si="12"/>
        <v>#DIV/0!</v>
      </c>
      <c r="O45" s="15" t="e">
        <f t="shared" si="18"/>
        <v>#DIV/0!</v>
      </c>
      <c r="P45" s="9" t="e">
        <f t="shared" si="13"/>
        <v>#DIV/0!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1</v>
      </c>
      <c r="M46" s="13">
        <f t="shared" si="17"/>
        <v>0</v>
      </c>
      <c r="N46" s="9" t="e">
        <f t="shared" si="12"/>
        <v>#DIV/0!</v>
      </c>
      <c r="O46" s="15" t="e">
        <f t="shared" si="18"/>
        <v>#DIV/0!</v>
      </c>
      <c r="P46" s="9" t="e">
        <f t="shared" si="13"/>
        <v>#DIV/0!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1</v>
      </c>
      <c r="M47" s="13">
        <f t="shared" si="17"/>
        <v>0</v>
      </c>
      <c r="N47" s="9" t="e">
        <f t="shared" si="12"/>
        <v>#DIV/0!</v>
      </c>
      <c r="O47" s="15" t="e">
        <f t="shared" si="18"/>
        <v>#DIV/0!</v>
      </c>
      <c r="P47" s="9" t="e">
        <f t="shared" si="13"/>
        <v>#DIV/0!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1</v>
      </c>
      <c r="M48" s="13">
        <f t="shared" si="17"/>
        <v>0</v>
      </c>
      <c r="N48" s="9" t="e">
        <f t="shared" si="12"/>
        <v>#DIV/0!</v>
      </c>
      <c r="O48" s="15" t="e">
        <f t="shared" si="18"/>
        <v>#DIV/0!</v>
      </c>
      <c r="P48" s="9" t="e">
        <f t="shared" si="13"/>
        <v>#DIV/0!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1</v>
      </c>
      <c r="M49" s="13">
        <f t="shared" si="17"/>
        <v>0</v>
      </c>
      <c r="N49" s="9" t="e">
        <f t="shared" si="12"/>
        <v>#DIV/0!</v>
      </c>
      <c r="O49" s="15" t="e">
        <f t="shared" si="18"/>
        <v>#DIV/0!</v>
      </c>
      <c r="P49" s="9" t="e">
        <f t="shared" si="13"/>
        <v>#DIV/0!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1</v>
      </c>
      <c r="M50" s="13">
        <f t="shared" si="17"/>
        <v>0</v>
      </c>
      <c r="N50" s="9" t="e">
        <f t="shared" si="12"/>
        <v>#DIV/0!</v>
      </c>
      <c r="O50" s="15" t="e">
        <f t="shared" si="18"/>
        <v>#DIV/0!</v>
      </c>
      <c r="P50" s="9" t="e">
        <f t="shared" si="13"/>
        <v>#DIV/0!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1</v>
      </c>
      <c r="M51" s="13">
        <f t="shared" si="17"/>
        <v>0</v>
      </c>
      <c r="N51" s="9" t="e">
        <f t="shared" si="12"/>
        <v>#DIV/0!</v>
      </c>
      <c r="O51" s="15" t="e">
        <f t="shared" si="18"/>
        <v>#DIV/0!</v>
      </c>
      <c r="P51" s="9" t="e">
        <f t="shared" si="13"/>
        <v>#DIV/0!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1</v>
      </c>
      <c r="M52" s="13">
        <f t="shared" si="17"/>
        <v>0</v>
      </c>
      <c r="N52" s="9" t="e">
        <f t="shared" si="12"/>
        <v>#DIV/0!</v>
      </c>
      <c r="O52" s="15" t="e">
        <f t="shared" si="18"/>
        <v>#DIV/0!</v>
      </c>
      <c r="P52" s="9" t="e">
        <f t="shared" si="13"/>
        <v>#DIV/0!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1</v>
      </c>
      <c r="M53" s="13">
        <f t="shared" si="17"/>
        <v>0</v>
      </c>
      <c r="N53" s="9" t="e">
        <f t="shared" si="12"/>
        <v>#DIV/0!</v>
      </c>
      <c r="O53" s="15" t="e">
        <f t="shared" si="18"/>
        <v>#DIV/0!</v>
      </c>
      <c r="P53" s="9" t="e">
        <f t="shared" si="13"/>
        <v>#DIV/0!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1</v>
      </c>
      <c r="M54" s="13">
        <f t="shared" si="17"/>
        <v>0</v>
      </c>
      <c r="N54" s="9" t="e">
        <f t="shared" si="12"/>
        <v>#DIV/0!</v>
      </c>
      <c r="O54" s="15" t="e">
        <f t="shared" si="18"/>
        <v>#DIV/0!</v>
      </c>
      <c r="P54" s="9" t="e">
        <f t="shared" si="13"/>
        <v>#DIV/0!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1</v>
      </c>
      <c r="M55" s="13">
        <f t="shared" si="17"/>
        <v>0</v>
      </c>
      <c r="N55" s="9" t="e">
        <f t="shared" si="12"/>
        <v>#DIV/0!</v>
      </c>
      <c r="O55" s="15" t="e">
        <f t="shared" si="18"/>
        <v>#DIV/0!</v>
      </c>
      <c r="P55" s="9" t="e">
        <f t="shared" si="13"/>
        <v>#DIV/0!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1</v>
      </c>
      <c r="M56" s="13">
        <f t="shared" si="17"/>
        <v>0</v>
      </c>
      <c r="N56" s="9" t="e">
        <f t="shared" si="12"/>
        <v>#DIV/0!</v>
      </c>
      <c r="O56" s="15" t="e">
        <f t="shared" si="18"/>
        <v>#DIV/0!</v>
      </c>
      <c r="P56" s="9" t="e">
        <f t="shared" si="13"/>
        <v>#DIV/0!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1</v>
      </c>
      <c r="M57" s="13">
        <f t="shared" si="17"/>
        <v>0</v>
      </c>
      <c r="N57" s="9" t="e">
        <f t="shared" si="12"/>
        <v>#DIV/0!</v>
      </c>
      <c r="O57" s="15" t="e">
        <f t="shared" si="18"/>
        <v>#DIV/0!</v>
      </c>
      <c r="P57" s="9" t="e">
        <f t="shared" si="13"/>
        <v>#DIV/0!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1</v>
      </c>
      <c r="M58" s="13">
        <f t="shared" si="17"/>
        <v>0</v>
      </c>
      <c r="N58" s="9" t="e">
        <f t="shared" si="12"/>
        <v>#DIV/0!</v>
      </c>
      <c r="O58" s="15" t="e">
        <f t="shared" si="18"/>
        <v>#DIV/0!</v>
      </c>
      <c r="P58" s="9" t="e">
        <f t="shared" si="13"/>
        <v>#DIV/0!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1</v>
      </c>
      <c r="M59" s="13">
        <f t="shared" si="17"/>
        <v>0</v>
      </c>
      <c r="N59" s="9" t="e">
        <f t="shared" si="12"/>
        <v>#DIV/0!</v>
      </c>
      <c r="O59" s="15" t="e">
        <f t="shared" si="18"/>
        <v>#DIV/0!</v>
      </c>
      <c r="P59" s="9" t="e">
        <f t="shared" si="13"/>
        <v>#DIV/0!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1</v>
      </c>
      <c r="M60" s="13">
        <f t="shared" si="17"/>
        <v>0</v>
      </c>
      <c r="N60" s="9" t="e">
        <f t="shared" si="12"/>
        <v>#DIV/0!</v>
      </c>
      <c r="O60" s="15" t="e">
        <f t="shared" si="18"/>
        <v>#DIV/0!</v>
      </c>
      <c r="P60" s="9" t="e">
        <f t="shared" si="13"/>
        <v>#DIV/0!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1</v>
      </c>
      <c r="M61" s="13">
        <f t="shared" si="17"/>
        <v>0</v>
      </c>
      <c r="N61" s="9" t="e">
        <f t="shared" si="12"/>
        <v>#DIV/0!</v>
      </c>
      <c r="O61" s="15" t="e">
        <f t="shared" si="18"/>
        <v>#DIV/0!</v>
      </c>
      <c r="P61" s="9" t="e">
        <f t="shared" si="13"/>
        <v>#DIV/0!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1</v>
      </c>
      <c r="M62" s="13">
        <f t="shared" si="17"/>
        <v>0</v>
      </c>
      <c r="N62" s="9" t="e">
        <f t="shared" si="12"/>
        <v>#DIV/0!</v>
      </c>
      <c r="O62" s="15" t="e">
        <f t="shared" si="18"/>
        <v>#DIV/0!</v>
      </c>
      <c r="P62" s="9" t="e">
        <f t="shared" si="13"/>
        <v>#DIV/0!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1</v>
      </c>
      <c r="M63" s="13">
        <f t="shared" si="17"/>
        <v>0</v>
      </c>
      <c r="N63" s="9" t="e">
        <f t="shared" si="12"/>
        <v>#DIV/0!</v>
      </c>
      <c r="O63" s="15" t="e">
        <f t="shared" si="18"/>
        <v>#DIV/0!</v>
      </c>
      <c r="P63" s="9" t="e">
        <f t="shared" si="13"/>
        <v>#DIV/0!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1</v>
      </c>
      <c r="M64" s="13">
        <f t="shared" si="17"/>
        <v>0</v>
      </c>
      <c r="N64" s="9" t="e">
        <f t="shared" si="12"/>
        <v>#DIV/0!</v>
      </c>
      <c r="O64" s="15" t="e">
        <f t="shared" si="18"/>
        <v>#DIV/0!</v>
      </c>
      <c r="P64" s="9" t="e">
        <f t="shared" si="13"/>
        <v>#DIV/0!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1</v>
      </c>
      <c r="M65" s="13">
        <f t="shared" si="17"/>
        <v>0</v>
      </c>
      <c r="N65" s="9" t="e">
        <f t="shared" si="12"/>
        <v>#DIV/0!</v>
      </c>
      <c r="O65" s="15" t="e">
        <f t="shared" si="18"/>
        <v>#DIV/0!</v>
      </c>
      <c r="P65" s="9" t="e">
        <f t="shared" si="13"/>
        <v>#DIV/0!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1</v>
      </c>
      <c r="M66" s="13">
        <f t="shared" si="17"/>
        <v>0</v>
      </c>
      <c r="N66" s="9" t="e">
        <f t="shared" si="12"/>
        <v>#DIV/0!</v>
      </c>
      <c r="O66" s="15" t="e">
        <f t="shared" si="18"/>
        <v>#DIV/0!</v>
      </c>
      <c r="P66" s="9" t="e">
        <f t="shared" si="13"/>
        <v>#DIV/0!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1</v>
      </c>
      <c r="M67" s="13">
        <f t="shared" si="17"/>
        <v>0</v>
      </c>
      <c r="N67" s="9" t="e">
        <f t="shared" si="12"/>
        <v>#DIV/0!</v>
      </c>
      <c r="O67" s="15" t="e">
        <f t="shared" si="18"/>
        <v>#DIV/0!</v>
      </c>
      <c r="P67" s="9" t="e">
        <f t="shared" si="13"/>
        <v>#DIV/0!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1</v>
      </c>
      <c r="M68" s="13">
        <f t="shared" si="17"/>
        <v>0</v>
      </c>
      <c r="N68" s="9" t="e">
        <f aca="true" t="shared" si="21" ref="N68:N94">(+J68+K68)*($J$96/($J$96+$K$96))</f>
        <v>#DIV/0!</v>
      </c>
      <c r="O68" s="15" t="e">
        <f t="shared" si="18"/>
        <v>#DIV/0!</v>
      </c>
      <c r="P68" s="9" t="e">
        <f aca="true" t="shared" si="22" ref="P68:P94">O68*100/$N$96</f>
        <v>#DIV/0!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1</v>
      </c>
      <c r="M69" s="13">
        <f aca="true" t="shared" si="26" ref="M69:M94">M68+K69</f>
        <v>0</v>
      </c>
      <c r="N69" s="9" t="e">
        <f t="shared" si="21"/>
        <v>#DIV/0!</v>
      </c>
      <c r="O69" s="15" t="e">
        <f aca="true" t="shared" si="27" ref="O69:O94">O68+N69</f>
        <v>#DIV/0!</v>
      </c>
      <c r="P69" s="9" t="e">
        <f t="shared" si="22"/>
        <v>#DIV/0!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1</v>
      </c>
      <c r="M70" s="13">
        <f t="shared" si="26"/>
        <v>0</v>
      </c>
      <c r="N70" s="9" t="e">
        <f t="shared" si="21"/>
        <v>#DIV/0!</v>
      </c>
      <c r="O70" s="15" t="e">
        <f t="shared" si="27"/>
        <v>#DIV/0!</v>
      </c>
      <c r="P70" s="9" t="e">
        <f t="shared" si="22"/>
        <v>#DIV/0!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1</v>
      </c>
      <c r="M71" s="13">
        <f t="shared" si="26"/>
        <v>0</v>
      </c>
      <c r="N71" s="9" t="e">
        <f t="shared" si="21"/>
        <v>#DIV/0!</v>
      </c>
      <c r="O71" s="15" t="e">
        <f t="shared" si="27"/>
        <v>#DIV/0!</v>
      </c>
      <c r="P71" s="9" t="e">
        <f t="shared" si="22"/>
        <v>#DIV/0!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1</v>
      </c>
      <c r="M72" s="13">
        <f t="shared" si="26"/>
        <v>0</v>
      </c>
      <c r="N72" s="9" t="e">
        <f t="shared" si="21"/>
        <v>#DIV/0!</v>
      </c>
      <c r="O72" s="15" t="e">
        <f t="shared" si="27"/>
        <v>#DIV/0!</v>
      </c>
      <c r="P72" s="9" t="e">
        <f t="shared" si="22"/>
        <v>#DIV/0!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1</v>
      </c>
      <c r="M73" s="13">
        <f t="shared" si="26"/>
        <v>0</v>
      </c>
      <c r="N73" s="9" t="e">
        <f t="shared" si="21"/>
        <v>#DIV/0!</v>
      </c>
      <c r="O73" s="15" t="e">
        <f t="shared" si="27"/>
        <v>#DIV/0!</v>
      </c>
      <c r="P73" s="9" t="e">
        <f t="shared" si="22"/>
        <v>#DIV/0!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1</v>
      </c>
      <c r="M74" s="13">
        <f t="shared" si="26"/>
        <v>0</v>
      </c>
      <c r="N74" s="9" t="e">
        <f t="shared" si="21"/>
        <v>#DIV/0!</v>
      </c>
      <c r="O74" s="15" t="e">
        <f t="shared" si="27"/>
        <v>#DIV/0!</v>
      </c>
      <c r="P74" s="9" t="e">
        <f t="shared" si="22"/>
        <v>#DIV/0!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1</v>
      </c>
      <c r="M75" s="13">
        <f t="shared" si="26"/>
        <v>0</v>
      </c>
      <c r="N75" s="9" t="e">
        <f t="shared" si="21"/>
        <v>#DIV/0!</v>
      </c>
      <c r="O75" s="15" t="e">
        <f t="shared" si="27"/>
        <v>#DIV/0!</v>
      </c>
      <c r="P75" s="9" t="e">
        <f t="shared" si="22"/>
        <v>#DIV/0!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1</v>
      </c>
      <c r="M76" s="13">
        <f t="shared" si="26"/>
        <v>0</v>
      </c>
      <c r="N76" s="9" t="e">
        <f t="shared" si="21"/>
        <v>#DIV/0!</v>
      </c>
      <c r="O76" s="15" t="e">
        <f t="shared" si="27"/>
        <v>#DIV/0!</v>
      </c>
      <c r="P76" s="9" t="e">
        <f t="shared" si="22"/>
        <v>#DIV/0!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1</v>
      </c>
      <c r="M77" s="13">
        <f t="shared" si="26"/>
        <v>0</v>
      </c>
      <c r="N77" s="9" t="e">
        <f t="shared" si="21"/>
        <v>#DIV/0!</v>
      </c>
      <c r="O77" s="15" t="e">
        <f t="shared" si="27"/>
        <v>#DIV/0!</v>
      </c>
      <c r="P77" s="9" t="e">
        <f t="shared" si="22"/>
        <v>#DIV/0!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1</v>
      </c>
      <c r="M78" s="13">
        <f t="shared" si="26"/>
        <v>0</v>
      </c>
      <c r="N78" s="9" t="e">
        <f t="shared" si="21"/>
        <v>#DIV/0!</v>
      </c>
      <c r="O78" s="15" t="e">
        <f t="shared" si="27"/>
        <v>#DIV/0!</v>
      </c>
      <c r="P78" s="9" t="e">
        <f t="shared" si="22"/>
        <v>#DIV/0!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1</v>
      </c>
      <c r="M79" s="13">
        <f t="shared" si="26"/>
        <v>0</v>
      </c>
      <c r="N79" s="9" t="e">
        <f t="shared" si="21"/>
        <v>#DIV/0!</v>
      </c>
      <c r="O79" s="15" t="e">
        <f t="shared" si="27"/>
        <v>#DIV/0!</v>
      </c>
      <c r="P79" s="9" t="e">
        <f t="shared" si="22"/>
        <v>#DIV/0!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1</v>
      </c>
      <c r="M80" s="13">
        <f t="shared" si="26"/>
        <v>0</v>
      </c>
      <c r="N80" s="9" t="e">
        <f t="shared" si="21"/>
        <v>#DIV/0!</v>
      </c>
      <c r="O80" s="15" t="e">
        <f t="shared" si="27"/>
        <v>#DIV/0!</v>
      </c>
      <c r="P80" s="9" t="e">
        <f t="shared" si="22"/>
        <v>#DIV/0!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1</v>
      </c>
      <c r="M81" s="13">
        <f t="shared" si="26"/>
        <v>0</v>
      </c>
      <c r="N81" s="9" t="e">
        <f t="shared" si="21"/>
        <v>#DIV/0!</v>
      </c>
      <c r="O81" s="15" t="e">
        <f t="shared" si="27"/>
        <v>#DIV/0!</v>
      </c>
      <c r="P81" s="9" t="e">
        <f t="shared" si="22"/>
        <v>#DIV/0!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1</v>
      </c>
      <c r="M82" s="13">
        <f t="shared" si="26"/>
        <v>0</v>
      </c>
      <c r="N82" s="9" t="e">
        <f t="shared" si="21"/>
        <v>#DIV/0!</v>
      </c>
      <c r="O82" s="15" t="e">
        <f t="shared" si="27"/>
        <v>#DIV/0!</v>
      </c>
      <c r="P82" s="9" t="e">
        <f t="shared" si="22"/>
        <v>#DIV/0!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1</v>
      </c>
      <c r="M83" s="13">
        <f t="shared" si="26"/>
        <v>0</v>
      </c>
      <c r="N83" s="9" t="e">
        <f t="shared" si="21"/>
        <v>#DIV/0!</v>
      </c>
      <c r="O83" s="15" t="e">
        <f t="shared" si="27"/>
        <v>#DIV/0!</v>
      </c>
      <c r="P83" s="9" t="e">
        <f t="shared" si="22"/>
        <v>#DIV/0!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1</v>
      </c>
      <c r="M84" s="13">
        <f t="shared" si="26"/>
        <v>0</v>
      </c>
      <c r="N84" s="9" t="e">
        <f t="shared" si="21"/>
        <v>#DIV/0!</v>
      </c>
      <c r="O84" s="15" t="e">
        <f t="shared" si="27"/>
        <v>#DIV/0!</v>
      </c>
      <c r="P84" s="9" t="e">
        <f t="shared" si="22"/>
        <v>#DIV/0!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1</v>
      </c>
      <c r="M85" s="13">
        <f t="shared" si="26"/>
        <v>0</v>
      </c>
      <c r="N85" s="9" t="e">
        <f t="shared" si="21"/>
        <v>#DIV/0!</v>
      </c>
      <c r="O85" s="15" t="e">
        <f t="shared" si="27"/>
        <v>#DIV/0!</v>
      </c>
      <c r="P85" s="9" t="e">
        <f t="shared" si="22"/>
        <v>#DIV/0!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1</v>
      </c>
      <c r="M86" s="13">
        <f t="shared" si="26"/>
        <v>0</v>
      </c>
      <c r="N86" s="9" t="e">
        <f t="shared" si="21"/>
        <v>#DIV/0!</v>
      </c>
      <c r="O86" s="15" t="e">
        <f t="shared" si="27"/>
        <v>#DIV/0!</v>
      </c>
      <c r="P86" s="9" t="e">
        <f t="shared" si="22"/>
        <v>#DIV/0!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1</v>
      </c>
      <c r="M87" s="13">
        <f t="shared" si="26"/>
        <v>0</v>
      </c>
      <c r="N87" s="9" t="e">
        <f t="shared" si="21"/>
        <v>#DIV/0!</v>
      </c>
      <c r="O87" s="15" t="e">
        <f t="shared" si="27"/>
        <v>#DIV/0!</v>
      </c>
      <c r="P87" s="9" t="e">
        <f t="shared" si="22"/>
        <v>#DIV/0!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1</v>
      </c>
      <c r="M88" s="13">
        <f t="shared" si="26"/>
        <v>0</v>
      </c>
      <c r="N88" s="9" t="e">
        <f t="shared" si="21"/>
        <v>#DIV/0!</v>
      </c>
      <c r="O88" s="15" t="e">
        <f t="shared" si="27"/>
        <v>#DIV/0!</v>
      </c>
      <c r="P88" s="9" t="e">
        <f t="shared" si="22"/>
        <v>#DIV/0!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1</v>
      </c>
      <c r="M89" s="13">
        <f t="shared" si="26"/>
        <v>0</v>
      </c>
      <c r="N89" s="9" t="e">
        <f t="shared" si="21"/>
        <v>#DIV/0!</v>
      </c>
      <c r="O89" s="15" t="e">
        <f t="shared" si="27"/>
        <v>#DIV/0!</v>
      </c>
      <c r="P89" s="9" t="e">
        <f t="shared" si="22"/>
        <v>#DIV/0!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1</v>
      </c>
      <c r="M90" s="13">
        <f t="shared" si="26"/>
        <v>0</v>
      </c>
      <c r="N90" s="9" t="e">
        <f t="shared" si="21"/>
        <v>#DIV/0!</v>
      </c>
      <c r="O90" s="15" t="e">
        <f t="shared" si="27"/>
        <v>#DIV/0!</v>
      </c>
      <c r="P90" s="9" t="e">
        <f t="shared" si="22"/>
        <v>#DIV/0!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1</v>
      </c>
      <c r="M91" s="13">
        <f t="shared" si="26"/>
        <v>0</v>
      </c>
      <c r="N91" s="9" t="e">
        <f t="shared" si="21"/>
        <v>#DIV/0!</v>
      </c>
      <c r="O91" s="15" t="e">
        <f t="shared" si="27"/>
        <v>#DIV/0!</v>
      </c>
      <c r="P91" s="9" t="e">
        <f t="shared" si="22"/>
        <v>#DIV/0!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>
        <v>1</v>
      </c>
      <c r="F92" s="1"/>
      <c r="G92" s="1"/>
      <c r="H92" s="1"/>
      <c r="I92" s="1"/>
      <c r="J92" s="13">
        <f t="shared" si="19"/>
        <v>-1</v>
      </c>
      <c r="K92" s="13">
        <f t="shared" si="20"/>
        <v>0</v>
      </c>
      <c r="L92" s="13">
        <f t="shared" si="25"/>
        <v>0</v>
      </c>
      <c r="M92" s="13">
        <f t="shared" si="26"/>
        <v>0</v>
      </c>
      <c r="N92" s="9" t="e">
        <f t="shared" si="21"/>
        <v>#DIV/0!</v>
      </c>
      <c r="O92" s="15" t="e">
        <f t="shared" si="27"/>
        <v>#DIV/0!</v>
      </c>
      <c r="P92" s="9" t="e">
        <f t="shared" si="22"/>
        <v>#DIV/0!</v>
      </c>
      <c r="Q92" s="13">
        <f t="shared" si="23"/>
        <v>0</v>
      </c>
      <c r="R92" s="13">
        <f t="shared" si="24"/>
        <v>1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0</v>
      </c>
      <c r="M93" s="13">
        <f t="shared" si="26"/>
        <v>0</v>
      </c>
      <c r="N93" s="9" t="e">
        <f t="shared" si="21"/>
        <v>#DIV/0!</v>
      </c>
      <c r="O93" s="15" t="e">
        <f t="shared" si="27"/>
        <v>#DIV/0!</v>
      </c>
      <c r="P93" s="9" t="e">
        <f t="shared" si="22"/>
        <v>#DIV/0!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0</v>
      </c>
      <c r="M94" s="13">
        <f t="shared" si="26"/>
        <v>0</v>
      </c>
      <c r="N94" s="9" t="e">
        <f t="shared" si="21"/>
        <v>#DIV/0!</v>
      </c>
      <c r="O94" s="15" t="e">
        <f t="shared" si="27"/>
        <v>#DIV/0!</v>
      </c>
      <c r="P94" s="9" t="e">
        <f t="shared" si="22"/>
        <v>#DIV/0!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2</v>
      </c>
      <c r="C96" s="13">
        <f t="shared" si="28"/>
        <v>2</v>
      </c>
      <c r="D96" s="13">
        <f t="shared" si="28"/>
        <v>3</v>
      </c>
      <c r="E96" s="13">
        <f t="shared" si="28"/>
        <v>1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0</v>
      </c>
      <c r="K96" s="13">
        <f t="shared" si="28"/>
        <v>0</v>
      </c>
      <c r="L96" s="13"/>
      <c r="M96" s="13"/>
      <c r="N96" s="13" t="e">
        <f>SUM(N4:N94)</f>
        <v>#DIV/0!</v>
      </c>
      <c r="O96" s="13"/>
      <c r="P96" s="13"/>
      <c r="Q96" s="13">
        <f>SUM(Q4:Q94)</f>
        <v>4</v>
      </c>
      <c r="R96" s="13">
        <f>SUM(R4:R94)</f>
        <v>4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Tom Walker</cp:lastModifiedBy>
  <cp:lastPrinted>2000-05-19T18:41:33Z</cp:lastPrinted>
  <dcterms:created xsi:type="dcterms:W3CDTF">2000-05-10T21:06:40Z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