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firstSheet="10" activeTab="10"/>
  </bookViews>
  <sheets>
    <sheet name="PLSPSUM" sheetId="1" r:id="rId1"/>
    <sheet name="PLSP00" sheetId="2" r:id="rId2"/>
    <sheet name="PLSP99" sheetId="3" r:id="rId3"/>
    <sheet name="PLSP97" sheetId="4" r:id="rId4"/>
    <sheet name="PLSP96" sheetId="5" r:id="rId5"/>
    <sheet name="PLSP95" sheetId="6" r:id="rId6"/>
    <sheet name="PLSP94" sheetId="7" r:id="rId7"/>
    <sheet name="PLSP93" sheetId="8" r:id="rId8"/>
    <sheet name="PLSP92" sheetId="9" r:id="rId9"/>
    <sheet name="PLSP91" sheetId="10" r:id="rId10"/>
    <sheet name="PLSP90" sheetId="11" r:id="rId11"/>
    <sheet name="PLSP89" sheetId="12" r:id="rId12"/>
    <sheet name="PLSP88" sheetId="13" r:id="rId13"/>
    <sheet name="PLSP87" sheetId="14" r:id="rId14"/>
    <sheet name="PLSP86" sheetId="15" r:id="rId15"/>
    <sheet name="PLSP85" sheetId="16" r:id="rId16"/>
    <sheet name="PLSPfrm" sheetId="17" r:id="rId17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'PLSP00'!$A$4:$A$101</definedName>
    <definedName name="_Fill" localSheetId="15" hidden="1">'PLSP85'!$A$4:$A$101</definedName>
    <definedName name="_Fill" localSheetId="14" hidden="1">'PLSP86'!$A$4:$A$101</definedName>
    <definedName name="_Fill" localSheetId="13" hidden="1">'PLSP87'!$A$4:$A$101</definedName>
    <definedName name="_Fill" localSheetId="12" hidden="1">'PLSP88'!$A$4:$A$101</definedName>
    <definedName name="_Fill" localSheetId="11" hidden="1">'PLSP89'!$A$4:$A$101</definedName>
    <definedName name="_Fill" localSheetId="10" hidden="1">'PLSP90'!$A$4:$A$101</definedName>
    <definedName name="_Fill" localSheetId="9" hidden="1">'PLSP91'!$A$4:$A$101</definedName>
    <definedName name="_Fill" localSheetId="8" hidden="1">'PLSP92'!$A$4:$A$101</definedName>
    <definedName name="_Fill" localSheetId="7" hidden="1">'PLSP93'!$A$4:$A$101</definedName>
    <definedName name="_Fill" localSheetId="6" hidden="1">'PLSP94'!$A$4:$A$101</definedName>
    <definedName name="_Fill" localSheetId="5" hidden="1">'PLSP95'!$A$4:$A$101</definedName>
    <definedName name="_Fill" localSheetId="4" hidden="1">'PLSP96'!$A$4:$A$101</definedName>
    <definedName name="_Fill" localSheetId="3" hidden="1">'PLSP97'!$A$4:$A$101</definedName>
    <definedName name="_Fill" localSheetId="2" hidden="1">'PLSP99'!$A$4:$A$101</definedName>
    <definedName name="_Fill" localSheetId="16" hidden="1">'PLSPfrm'!$A$4:$A$101</definedName>
    <definedName name="_Fill" localSheetId="0" hidden="1">'PLSPSUM'!$A$4:$A$101</definedName>
    <definedName name="_Fill" hidden="1">#REF!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Print_Area_MI">#REF!</definedName>
    <definedName name="summary" localSheetId="1">'PLSP00'!$T$1:$AF$22</definedName>
    <definedName name="summary" localSheetId="15">'PLSP85'!$T$1:$AF$22</definedName>
    <definedName name="summary" localSheetId="14">'PLSP86'!$T$1:$AF$22</definedName>
    <definedName name="summary" localSheetId="13">'PLSP87'!$T$1:$AF$22</definedName>
    <definedName name="summary" localSheetId="12">'PLSP88'!$T$1:$AF$22</definedName>
    <definedName name="summary" localSheetId="11">'PLSP89'!$T$1:$AF$22</definedName>
    <definedName name="summary" localSheetId="10">'PLSP90'!$T$1:$AF$22</definedName>
    <definedName name="summary" localSheetId="9">'PLSP91'!$T$1:$AF$22</definedName>
    <definedName name="summary" localSheetId="8">'PLSP92'!$T$1:$AF$22</definedName>
    <definedName name="summary" localSheetId="7">'PLSP93'!$T$1:$AF$22</definedName>
    <definedName name="summary" localSheetId="6">'PLSP94'!$T$1:$AF$22</definedName>
    <definedName name="summary" localSheetId="5">'PLSP95'!$T$1:$AF$22</definedName>
    <definedName name="summary" localSheetId="4">'PLSP96'!$T$1:$AF$22</definedName>
    <definedName name="summary" localSheetId="3">'PLSP97'!$T$1:$AF$22</definedName>
    <definedName name="summary" localSheetId="2">'PLSP99'!$T$1:$AF$22</definedName>
    <definedName name="summary" localSheetId="16">'PLSPfrm'!$T$1:$AF$22</definedName>
    <definedName name="summary" localSheetId="0">'PLSPSUM'!$T$1:$AF$22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<sst xmlns="http://schemas.openxmlformats.org/spreadsheetml/2006/main" count="1212" uniqueCount="71">
  <si>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</si>
  <si>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</si>
  <si>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</si>
  <si>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</si>
  <si>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</si>
  <si>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</si>
  <si>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</si>
  <si>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</si>
  <si>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</si>
  <si>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</si>
  <si>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</si>
  <si>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</si>
  <si>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</si>
  <si>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</si>
  <si>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</si>
  <si>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</si>
  <si>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</si>
  <si>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</si>
  <si>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</si>
  <si>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</si>
  <si>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</si>
  <si>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</si>
  <si>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</si>
  <si>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</si>
  <si>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</si>
  <si>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</si>
  <si>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</si>
  <si>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</si>
  <si>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</si>
  <si>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</si>
  <si>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</si>
  <si>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</si>
  <si>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</si>
  <si>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</si>
  <si>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</si>
  <si>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</si>
  <si>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</si>
  <si>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</si>
  <si>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</si>
  <si>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</si>
  <si>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</si>
  <si>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</si>
  <si>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</si>
  <si>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</si>
  <si>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</si>
  <si>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</si>
  <si>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</si>
  <si>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</si>
  <si>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Painted Lady</t>
  </si>
  <si>
    <t>Spring 1996</t>
  </si>
  <si>
    <t>Spring 1995</t>
  </si>
  <si>
    <t>Spring 1994</t>
  </si>
  <si>
    <t>Spring 1993</t>
  </si>
  <si>
    <t>Spring 1992</t>
  </si>
  <si>
    <t>Spring 1991</t>
  </si>
  <si>
    <t>Spring 1990</t>
  </si>
  <si>
    <t>Spring 1988</t>
  </si>
  <si>
    <t>Spring 1987</t>
  </si>
  <si>
    <t>Spring 1986</t>
  </si>
  <si>
    <t>Spring 1985</t>
  </si>
  <si>
    <t xml:space="preserve">  </t>
  </si>
  <si>
    <t xml:space="preserve"> </t>
  </si>
  <si>
    <t>Spring 1989</t>
  </si>
  <si>
    <t>Spring 2000</t>
  </si>
  <si>
    <t>Spring Summary 1985-2000</t>
  </si>
  <si>
    <t>normalized</t>
  </si>
  <si>
    <t>no.N</t>
  </si>
  <si>
    <t>no.S</t>
  </si>
  <si>
    <t>#3 years</t>
  </si>
  <si>
    <t>Mean annual catch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</si>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</sst>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64" fontId="5" fillId="0" borderId="0" xfId="22" applyFont="1">
      <alignment/>
      <protection/>
    </xf>
    <xf numFmtId="164" fontId="5" fillId="0" borderId="0" xfId="19" applyFont="1">
      <alignment/>
      <protection/>
    </xf>
    <xf numFmtId="164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0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875"/>
          <c:w val="0.899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PLSPSUM!$W$4:$W$16</c:f>
              <c:strCache/>
            </c:strRef>
          </c:cat>
          <c:val>
            <c:numRef>
              <c:f>PLSPSUM!$AA$4:$AA$16</c:f>
              <c:numCache>
                <c:ptCount val="13"/>
                <c:pt idx="0">
                  <c:v>3.286384976525821</c:v>
                </c:pt>
                <c:pt idx="1">
                  <c:v>1.8779342723004693</c:v>
                </c:pt>
                <c:pt idx="2">
                  <c:v>4.694835680751172</c:v>
                </c:pt>
                <c:pt idx="3">
                  <c:v>1.4084507042253518</c:v>
                </c:pt>
                <c:pt idx="4">
                  <c:v>11.737089201877934</c:v>
                </c:pt>
                <c:pt idx="5">
                  <c:v>14.553990610328636</c:v>
                </c:pt>
                <c:pt idx="6">
                  <c:v>15.492957746478869</c:v>
                </c:pt>
                <c:pt idx="7">
                  <c:v>12.676056338028166</c:v>
                </c:pt>
                <c:pt idx="8">
                  <c:v>9.859154929577462</c:v>
                </c:pt>
                <c:pt idx="9">
                  <c:v>11.73708920187793</c:v>
                </c:pt>
                <c:pt idx="10">
                  <c:v>6.572769953051642</c:v>
                </c:pt>
                <c:pt idx="11">
                  <c:v>1.4084507042253516</c:v>
                </c:pt>
                <c:pt idx="12">
                  <c:v>4.694835680751172</c:v>
                </c:pt>
              </c:numCache>
            </c:numRef>
          </c:val>
        </c:ser>
        <c:gapWidth val="0"/>
        <c:axId val="30104150"/>
        <c:axId val="2501895"/>
      </c:barChart>
      <c:catAx>
        <c:axId val="30104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1895"/>
        <c:crosses val="autoZero"/>
        <c:auto val="0"/>
        <c:lblOffset val="100"/>
        <c:noMultiLvlLbl val="0"/>
      </c:catAx>
      <c:valAx>
        <c:axId val="250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104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PLSP96!$X$4:$X$16</c:f>
              <c:strCache/>
            </c:strRef>
          </c:cat>
          <c:val>
            <c:numRef>
              <c:f>PLSP96!$AC$4:$AC$16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530128"/>
        <c:axId val="23553425"/>
      </c:barChart>
      <c:catAx>
        <c:axId val="17530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53425"/>
        <c:crosses val="autoZero"/>
        <c:auto val="0"/>
        <c:lblOffset val="100"/>
        <c:noMultiLvlLbl val="0"/>
      </c:catAx>
      <c:valAx>
        <c:axId val="2355342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753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PLSP95!$X$4:$X$16</c:f>
              <c:strCache/>
            </c:strRef>
          </c:cat>
          <c:val>
            <c:numRef>
              <c:f>PLSP95!$AA$4:$AA$16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0654234"/>
        <c:axId val="28779243"/>
      </c:barChart>
      <c:catAx>
        <c:axId val="10654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79243"/>
        <c:crosses val="autoZero"/>
        <c:auto val="0"/>
        <c:lblOffset val="100"/>
        <c:noMultiLvlLbl val="0"/>
      </c:catAx>
      <c:valAx>
        <c:axId val="28779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5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PLSP95!$X$4:$X$16</c:f>
              <c:strCache/>
            </c:strRef>
          </c:cat>
          <c:val>
            <c:numRef>
              <c:f>PLSP95!$AC$4:$AC$16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686596"/>
        <c:axId val="49417317"/>
      </c:barChart>
      <c:catAx>
        <c:axId val="57686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417317"/>
        <c:crosses val="autoZero"/>
        <c:auto val="0"/>
        <c:lblOffset val="100"/>
        <c:noMultiLvlLbl val="0"/>
      </c:catAx>
      <c:valAx>
        <c:axId val="4941731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7686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PLSP94!$X$4:$X$16</c:f>
              <c:strCache/>
            </c:strRef>
          </c:cat>
          <c:val>
            <c:numRef>
              <c:f>PLSP94!$AA$4:$AA$16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2102670"/>
        <c:axId val="43379711"/>
      </c:barChart>
      <c:catAx>
        <c:axId val="42102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379711"/>
        <c:crosses val="autoZero"/>
        <c:auto val="0"/>
        <c:lblOffset val="100"/>
        <c:noMultiLvlLbl val="0"/>
      </c:catAx>
      <c:valAx>
        <c:axId val="43379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102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PLSP94!$X$4:$X$16</c:f>
              <c:strCache/>
            </c:strRef>
          </c:cat>
          <c:val>
            <c:numRef>
              <c:f>PLSP94!$AC$4:$AC$16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873080"/>
        <c:axId val="24095673"/>
      </c:barChart>
      <c:catAx>
        <c:axId val="54873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095673"/>
        <c:crosses val="autoZero"/>
        <c:auto val="0"/>
        <c:lblOffset val="100"/>
        <c:noMultiLvlLbl val="0"/>
      </c:catAx>
      <c:valAx>
        <c:axId val="2409567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4873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PLSP93!$X$4:$X$16</c:f>
              <c:strCache/>
            </c:strRef>
          </c:cat>
          <c:val>
            <c:numRef>
              <c:f>PLSP93!$AA$4:$AA$16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534466"/>
        <c:axId val="5592467"/>
      </c:barChart>
      <c:catAx>
        <c:axId val="15534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2467"/>
        <c:crosses val="autoZero"/>
        <c:auto val="0"/>
        <c:lblOffset val="100"/>
        <c:noMultiLvlLbl val="0"/>
      </c:catAx>
      <c:valAx>
        <c:axId val="5592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534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PLSP93!$X$4:$X$16</c:f>
              <c:strCache/>
            </c:strRef>
          </c:cat>
          <c:val>
            <c:numRef>
              <c:f>PLSP93!$AC$4:$AC$16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332204"/>
        <c:axId val="50336653"/>
      </c:barChart>
      <c:catAx>
        <c:axId val="50332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36653"/>
        <c:crosses val="autoZero"/>
        <c:auto val="0"/>
        <c:lblOffset val="100"/>
        <c:noMultiLvlLbl val="0"/>
      </c:catAx>
      <c:valAx>
        <c:axId val="5033665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033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PLSP92!$X$4:$X$16</c:f>
              <c:strCache/>
            </c:strRef>
          </c:cat>
          <c:val>
            <c:numRef>
              <c:f>PLSP92!$AA$4:$AA$16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376694"/>
        <c:axId val="50737063"/>
      </c:barChart>
      <c:catAx>
        <c:axId val="50376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737063"/>
        <c:crosses val="autoZero"/>
        <c:auto val="0"/>
        <c:lblOffset val="100"/>
        <c:noMultiLvlLbl val="0"/>
      </c:catAx>
      <c:valAx>
        <c:axId val="507370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76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PLSP92!$X$4:$X$16</c:f>
              <c:strCache/>
            </c:strRef>
          </c:cat>
          <c:val>
            <c:numRef>
              <c:f>PLSP92!$AC$4:$AC$16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980384"/>
        <c:axId val="16061409"/>
      </c:barChart>
      <c:catAx>
        <c:axId val="53980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61409"/>
        <c:crosses val="autoZero"/>
        <c:auto val="0"/>
        <c:lblOffset val="100"/>
        <c:noMultiLvlLbl val="0"/>
      </c:catAx>
      <c:valAx>
        <c:axId val="1606140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3980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PLSP91!$X$4:$X$16</c:f>
              <c:strCache/>
            </c:strRef>
          </c:cat>
          <c:val>
            <c:numRef>
              <c:f>PLSP91!$AA$4:$AA$16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0334954"/>
        <c:axId val="25905723"/>
      </c:barChart>
      <c:catAx>
        <c:axId val="10334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05723"/>
        <c:crosses val="autoZero"/>
        <c:auto val="0"/>
        <c:lblOffset val="100"/>
        <c:noMultiLvlLbl val="0"/>
      </c:catAx>
      <c:valAx>
        <c:axId val="259057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334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"/>
          <c:w val="0.8985"/>
          <c:h val="0.79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PLSPSUM!$X$4:$X$16</c:f>
              <c:strCache/>
            </c:strRef>
          </c:cat>
          <c:val>
            <c:numRef>
              <c:f>PLSPSUM!$AC$4:$AC$16</c:f>
              <c:numCache>
                <c:ptCount val="13"/>
                <c:pt idx="0">
                  <c:v>88.88888888888889</c:v>
                </c:pt>
                <c:pt idx="1">
                  <c:v>70</c:v>
                </c:pt>
                <c:pt idx="2">
                  <c:v>70.83333333333333</c:v>
                </c:pt>
                <c:pt idx="3">
                  <c:v>53.48837209302326</c:v>
                </c:pt>
                <c:pt idx="4">
                  <c:v>70.49180327868852</c:v>
                </c:pt>
                <c:pt idx="5">
                  <c:v>76.27118644067797</c:v>
                </c:pt>
                <c:pt idx="6">
                  <c:v>68.53932584269663</c:v>
                </c:pt>
                <c:pt idx="7">
                  <c:v>69.56521739130434</c:v>
                </c:pt>
                <c:pt idx="8">
                  <c:v>65.67164179104478</c:v>
                </c:pt>
                <c:pt idx="9">
                  <c:v>71.1864406779661</c:v>
                </c:pt>
                <c:pt idx="10">
                  <c:v>70.58823529411765</c:v>
                </c:pt>
                <c:pt idx="11">
                  <c:v>55.55555555555556</c:v>
                </c:pt>
                <c:pt idx="12">
                  <c:v>81.25</c:v>
                </c:pt>
              </c:numCache>
            </c:numRef>
          </c:val>
        </c:ser>
        <c:gapWidth val="0"/>
        <c:axId val="22517056"/>
        <c:axId val="1326913"/>
      </c:barChart>
      <c:catAx>
        <c:axId val="22517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26913"/>
        <c:crosses val="autoZero"/>
        <c:auto val="0"/>
        <c:lblOffset val="100"/>
        <c:noMultiLvlLbl val="0"/>
      </c:catAx>
      <c:valAx>
        <c:axId val="132691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2517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PLSP91!$X$4:$X$16</c:f>
              <c:strCache/>
            </c:strRef>
          </c:cat>
          <c:val>
            <c:numRef>
              <c:f>PLSP91!$AC$4:$AC$16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824916"/>
        <c:axId val="17988789"/>
      </c:barChart>
      <c:catAx>
        <c:axId val="31824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988789"/>
        <c:crosses val="autoZero"/>
        <c:auto val="0"/>
        <c:lblOffset val="100"/>
        <c:noMultiLvlLbl val="0"/>
      </c:catAx>
      <c:valAx>
        <c:axId val="1798878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1824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PLSP90!$X$4:$X$16</c:f>
              <c:strCache/>
            </c:strRef>
          </c:cat>
          <c:val>
            <c:numRef>
              <c:f>PLSP90!$AA$4:$AA$16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7681374"/>
        <c:axId val="47805775"/>
      </c:barChart>
      <c:catAx>
        <c:axId val="27681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05775"/>
        <c:crosses val="autoZero"/>
        <c:auto val="0"/>
        <c:lblOffset val="100"/>
        <c:noMultiLvlLbl val="0"/>
      </c:catAx>
      <c:valAx>
        <c:axId val="47805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681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PLSP90!$X$4:$X$16</c:f>
              <c:strCache/>
            </c:strRef>
          </c:cat>
          <c:val>
            <c:numRef>
              <c:f>PLSP90!$AC$4:$AC$16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7598792"/>
        <c:axId val="47062537"/>
      </c:barChart>
      <c:catAx>
        <c:axId val="27598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062537"/>
        <c:crosses val="autoZero"/>
        <c:auto val="0"/>
        <c:lblOffset val="100"/>
        <c:noMultiLvlLbl val="0"/>
      </c:catAx>
      <c:valAx>
        <c:axId val="4706253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7598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PLSP89!$X$4:$X$16</c:f>
              <c:strCache/>
            </c:strRef>
          </c:cat>
          <c:val>
            <c:numRef>
              <c:f>PLSP89!$AA$4:$AA$16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909650"/>
        <c:axId val="53969123"/>
      </c:barChart>
      <c:catAx>
        <c:axId val="20909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69123"/>
        <c:crosses val="autoZero"/>
        <c:auto val="0"/>
        <c:lblOffset val="100"/>
        <c:noMultiLvlLbl val="0"/>
      </c:catAx>
      <c:valAx>
        <c:axId val="53969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909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PLSP89!$X$4:$X$16</c:f>
              <c:strCache/>
            </c:strRef>
          </c:cat>
          <c:val>
            <c:numRef>
              <c:f>PLSP89!$AC$4:$AC$16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960060"/>
        <c:axId val="9422813"/>
      </c:barChart>
      <c:catAx>
        <c:axId val="15960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22813"/>
        <c:crosses val="autoZero"/>
        <c:auto val="0"/>
        <c:lblOffset val="100"/>
        <c:noMultiLvlLbl val="0"/>
      </c:catAx>
      <c:valAx>
        <c:axId val="942281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596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PLSP88!$X$4:$X$16</c:f>
              <c:strCache/>
            </c:strRef>
          </c:cat>
          <c:val>
            <c:numRef>
              <c:f>PLSP88!$AA$4:$AA$16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696454"/>
        <c:axId val="25050359"/>
      </c:barChart>
      <c:catAx>
        <c:axId val="17696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50359"/>
        <c:crosses val="autoZero"/>
        <c:auto val="0"/>
        <c:lblOffset val="100"/>
        <c:noMultiLvlLbl val="0"/>
      </c:catAx>
      <c:valAx>
        <c:axId val="25050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96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PLSP88!$X$4:$X$16</c:f>
              <c:strCache/>
            </c:strRef>
          </c:cat>
          <c:val>
            <c:numRef>
              <c:f>PLSP88!$AC$4:$AC$16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4126640"/>
        <c:axId val="15813169"/>
      </c:barChart>
      <c:catAx>
        <c:axId val="2412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813169"/>
        <c:crosses val="autoZero"/>
        <c:auto val="0"/>
        <c:lblOffset val="100"/>
        <c:noMultiLvlLbl val="0"/>
      </c:catAx>
      <c:valAx>
        <c:axId val="1581316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126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PLSP87!$X$4:$X$16</c:f>
              <c:strCache/>
            </c:strRef>
          </c:cat>
          <c:val>
            <c:numRef>
              <c:f>PLSP87!$AA$4:$AA$16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100794"/>
        <c:axId val="5798283"/>
      </c:barChart>
      <c:catAx>
        <c:axId val="8100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98283"/>
        <c:crosses val="autoZero"/>
        <c:auto val="0"/>
        <c:lblOffset val="100"/>
        <c:noMultiLvlLbl val="0"/>
      </c:catAx>
      <c:valAx>
        <c:axId val="5798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100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PLSP87!$X$4:$X$16</c:f>
              <c:strCache/>
            </c:strRef>
          </c:cat>
          <c:val>
            <c:numRef>
              <c:f>PLSP87!$AC$4:$AC$16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184548"/>
        <c:axId val="67007749"/>
      </c:barChart>
      <c:catAx>
        <c:axId val="5218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007749"/>
        <c:crosses val="autoZero"/>
        <c:auto val="0"/>
        <c:lblOffset val="100"/>
        <c:noMultiLvlLbl val="0"/>
      </c:catAx>
      <c:valAx>
        <c:axId val="6700774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218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PLSP86!$X$4:$X$16</c:f>
              <c:strCache/>
            </c:strRef>
          </c:cat>
          <c:val>
            <c:numRef>
              <c:f>PLSP86!$AA$4:$AA$16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6198830"/>
        <c:axId val="58918559"/>
      </c:barChart>
      <c:catAx>
        <c:axId val="66198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18559"/>
        <c:crosses val="autoZero"/>
        <c:auto val="0"/>
        <c:lblOffset val="100"/>
        <c:noMultiLvlLbl val="0"/>
      </c:catAx>
      <c:valAx>
        <c:axId val="58918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198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PLSP00!$X$4:$X$16</c:f>
              <c:strCache/>
            </c:strRef>
          </c:cat>
          <c:val>
            <c:numRef>
              <c:f>PLSP00!$AA$4:$AA$16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1942218"/>
        <c:axId val="40371099"/>
      </c:barChart>
      <c:catAx>
        <c:axId val="11942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71099"/>
        <c:crosses val="autoZero"/>
        <c:auto val="0"/>
        <c:lblOffset val="100"/>
        <c:noMultiLvlLbl val="0"/>
      </c:catAx>
      <c:valAx>
        <c:axId val="403710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942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PLSP86!$X$4:$X$16</c:f>
              <c:strCache/>
            </c:strRef>
          </c:cat>
          <c:val>
            <c:numRef>
              <c:f>PLSP86!$AC$4:$AC$16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0504984"/>
        <c:axId val="7673945"/>
      </c:barChart>
      <c:catAx>
        <c:axId val="60504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73945"/>
        <c:crosses val="autoZero"/>
        <c:auto val="0"/>
        <c:lblOffset val="100"/>
        <c:noMultiLvlLbl val="0"/>
      </c:catAx>
      <c:valAx>
        <c:axId val="767394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0504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PLSP85!$X$4:$X$16</c:f>
              <c:strCache/>
            </c:strRef>
          </c:cat>
          <c:val>
            <c:numRef>
              <c:f>PLSP85!$AA$4:$AA$16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56642"/>
        <c:axId val="17609779"/>
      </c:barChart>
      <c:catAx>
        <c:axId val="1956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09779"/>
        <c:crosses val="autoZero"/>
        <c:auto val="0"/>
        <c:lblOffset val="100"/>
        <c:noMultiLvlLbl val="0"/>
      </c:catAx>
      <c:valAx>
        <c:axId val="17609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6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PLSP85!$X$4:$X$16</c:f>
              <c:strCache/>
            </c:strRef>
          </c:cat>
          <c:val>
            <c:numRef>
              <c:f>PLSP85!$AC$4:$AC$16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4270284"/>
        <c:axId val="17105965"/>
      </c:barChart>
      <c:catAx>
        <c:axId val="2427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05965"/>
        <c:crosses val="autoZero"/>
        <c:auto val="0"/>
        <c:lblOffset val="100"/>
        <c:noMultiLvlLbl val="0"/>
      </c:catAx>
      <c:valAx>
        <c:axId val="1710596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70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PLSPfrm!$X$4:$X$16</c:f>
              <c:strCache/>
            </c:strRef>
          </c:cat>
          <c:val>
            <c:numRef>
              <c:f>PLSPfrm!$AA$4:$AA$16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735958"/>
        <c:axId val="43405895"/>
      </c:barChart>
      <c:catAx>
        <c:axId val="19735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405895"/>
        <c:crosses val="autoZero"/>
        <c:auto val="0"/>
        <c:lblOffset val="100"/>
        <c:noMultiLvlLbl val="0"/>
      </c:catAx>
      <c:valAx>
        <c:axId val="4340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35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PLSPfrm!$X$4:$X$16</c:f>
              <c:strCache/>
            </c:strRef>
          </c:cat>
          <c:val>
            <c:numRef>
              <c:f>PLSPfrm!$AC$4:$AC$16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5108736"/>
        <c:axId val="26216577"/>
      </c:barChart>
      <c:catAx>
        <c:axId val="5510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216577"/>
        <c:crosses val="autoZero"/>
        <c:auto val="0"/>
        <c:lblOffset val="100"/>
        <c:noMultiLvlLbl val="0"/>
      </c:catAx>
      <c:valAx>
        <c:axId val="262165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08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PLSP00!$X$4:$X$16</c:f>
              <c:strCache/>
            </c:strRef>
          </c:cat>
          <c:val>
            <c:numRef>
              <c:f>PLSP00!$AC$4:$AC$16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7795572"/>
        <c:axId val="48833557"/>
      </c:barChart>
      <c:catAx>
        <c:axId val="27795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833557"/>
        <c:crosses val="autoZero"/>
        <c:auto val="0"/>
        <c:lblOffset val="100"/>
        <c:noMultiLvlLbl val="0"/>
      </c:catAx>
      <c:valAx>
        <c:axId val="4883355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7795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PLSP99!$X$4:$X$16</c:f>
              <c:strCache/>
            </c:strRef>
          </c:cat>
          <c:val>
            <c:numRef>
              <c:f>PLSP99!$AA$4:$AA$16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6848830"/>
        <c:axId val="63204015"/>
      </c:barChart>
      <c:catAx>
        <c:axId val="36848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04015"/>
        <c:crosses val="autoZero"/>
        <c:auto val="0"/>
        <c:lblOffset val="100"/>
        <c:noMultiLvlLbl val="0"/>
      </c:catAx>
      <c:valAx>
        <c:axId val="63204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48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PLSP99!$X$4:$X$16</c:f>
              <c:strCache/>
            </c:strRef>
          </c:cat>
          <c:val>
            <c:numRef>
              <c:f>PLSP99!$AC$4:$AC$16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965224"/>
        <c:axId val="19251561"/>
      </c:barChart>
      <c:catAx>
        <c:axId val="31965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51561"/>
        <c:crosses val="autoZero"/>
        <c:auto val="0"/>
        <c:lblOffset val="100"/>
        <c:noMultiLvlLbl val="0"/>
      </c:catAx>
      <c:valAx>
        <c:axId val="1925156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1965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PLSP97!$X$4:$X$16</c:f>
              <c:strCache/>
            </c:strRef>
          </c:cat>
          <c:val>
            <c:numRef>
              <c:f>PLSP97!$AA$4:$AA$16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046322"/>
        <c:axId val="15872579"/>
      </c:barChart>
      <c:catAx>
        <c:axId val="39046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872579"/>
        <c:crosses val="autoZero"/>
        <c:auto val="0"/>
        <c:lblOffset val="100"/>
        <c:noMultiLvlLbl val="0"/>
      </c:catAx>
      <c:valAx>
        <c:axId val="158725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046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PLSP97!$X$4:$X$16</c:f>
              <c:strCache/>
            </c:strRef>
          </c:cat>
          <c:val>
            <c:numRef>
              <c:f>PLSP97!$AC$4:$AC$16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635484"/>
        <c:axId val="10610493"/>
      </c:barChart>
      <c:catAx>
        <c:axId val="8635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10493"/>
        <c:crosses val="autoZero"/>
        <c:auto val="0"/>
        <c:lblOffset val="100"/>
        <c:noMultiLvlLbl val="0"/>
      </c:catAx>
      <c:valAx>
        <c:axId val="1061049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8635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PLSP96!$X$4:$X$16</c:f>
              <c:strCache/>
            </c:strRef>
          </c:cat>
          <c:val>
            <c:numRef>
              <c:f>PLSP96!$AA$4:$AA$16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8385574"/>
        <c:axId val="54143575"/>
      </c:barChart>
      <c:catAx>
        <c:axId val="28385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43575"/>
        <c:crosses val="autoZero"/>
        <c:auto val="0"/>
        <c:lblOffset val="100"/>
        <c:noMultiLvlLbl val="0"/>
      </c:catAx>
      <c:valAx>
        <c:axId val="54143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85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161925</xdr:colOff>
      <xdr:row>1</xdr:row>
      <xdr:rowOff>104775</xdr:rowOff>
    </xdr:from>
    <xdr:to>
      <xdr:col>33</xdr:col>
      <xdr:colOff>895350</xdr:colOff>
      <xdr:row>12</xdr:row>
      <xdr:rowOff>66675</xdr:rowOff>
    </xdr:to>
    <xdr:graphicFrame>
      <xdr:nvGraphicFramePr>
        <xdr:cNvPr id="1" name="Chart 1"/>
        <xdr:cNvGraphicFramePr/>
      </xdr:nvGraphicFramePr>
      <xdr:xfrm>
        <a:off x="12220575" y="2952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228600</xdr:colOff>
      <xdr:row>13</xdr:row>
      <xdr:rowOff>28575</xdr:rowOff>
    </xdr:from>
    <xdr:to>
      <xdr:col>33</xdr:col>
      <xdr:colOff>895350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12287250" y="2476500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8"/>
  <sheetViews>
    <sheetView zoomScale="75" zoomScaleNormal="75" workbookViewId="0" topLeftCell="J1">
      <selection activeCell="W4" sqref="W4:W16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30" width="5.125" style="4" customWidth="1"/>
    <col min="31" max="31" width="5.50390625" style="4" customWidth="1"/>
    <col min="32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64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Summary 1985-2000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568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31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214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  <c r="AD3" s="23" t="s">
        <v>65</v>
      </c>
      <c r="AE3" s="23"/>
    </row>
    <row r="4" spans="1:31" ht="15">
      <c r="A4" s="17">
        <f>DATE(89,3,5)</f>
        <v>32572</v>
      </c>
      <c r="B4" s="1">
        <f>SUM(PLSP00:PLSP85!B4)</f>
        <v>0</v>
      </c>
      <c r="C4" s="1">
        <f>SUM(PLSP00:PLSP85!C4)</f>
        <v>0</v>
      </c>
      <c r="D4" s="1">
        <f>SUM(PLSP00:PLSP85!D4)</f>
        <v>0</v>
      </c>
      <c r="E4" s="1">
        <f>SUM(PLSP00:PLSP85!E4)</f>
        <v>0</v>
      </c>
      <c r="F4" s="1">
        <f>SUM(PLSP00:PLSP85!F4)</f>
        <v>0</v>
      </c>
      <c r="G4" s="1">
        <f>SUM(PLSP00:PLSP85!G4)</f>
        <v>0</v>
      </c>
      <c r="H4" s="1">
        <f>SUM(PLSP00:PLSP85!H4)</f>
        <v>0</v>
      </c>
      <c r="I4" s="1">
        <f>SUM(PLSP00:PLSP85!I4)</f>
        <v>0</v>
      </c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W4" s="19" t="s">
        <v>28</v>
      </c>
      <c r="X4" s="19" t="s">
        <v>28</v>
      </c>
      <c r="Z4" s="15">
        <f>SUM(N4:N10)</f>
        <v>2.8130841121495327</v>
      </c>
      <c r="AA4" s="9">
        <f aca="true" t="shared" si="6" ref="AA4:AA16">Z4*100/$Z$17</f>
        <v>3.271028037383177</v>
      </c>
      <c r="AB4" s="15">
        <f>SUM(Q4:Q10)+SUM(R4:R10)</f>
        <v>9</v>
      </c>
      <c r="AC4" s="15">
        <f>100*SUM(Q4:Q10)/AB4</f>
        <v>88.88888888888889</v>
      </c>
      <c r="AD4" s="23" t="s">
        <v>66</v>
      </c>
      <c r="AE4" s="23" t="s">
        <v>67</v>
      </c>
    </row>
    <row r="5" spans="1:31" ht="15">
      <c r="A5" s="17">
        <v>32573</v>
      </c>
      <c r="B5" s="1">
        <f>SUM(PLSP00:PLSP85!B5)</f>
        <v>0</v>
      </c>
      <c r="C5" s="1">
        <f>SUM(PLSP00:PLSP85!C5)</f>
        <v>1</v>
      </c>
      <c r="D5" s="1">
        <f>SUM(PLSP00:PLSP85!D5)</f>
        <v>0</v>
      </c>
      <c r="E5" s="1">
        <f>SUM(PLSP00:PLSP85!E5)</f>
        <v>0</v>
      </c>
      <c r="F5" s="1">
        <f>SUM(PLSP00:PLSP85!F5)</f>
        <v>0</v>
      </c>
      <c r="G5" s="1">
        <f>SUM(PLSP00:PLSP85!G5)</f>
        <v>0</v>
      </c>
      <c r="H5" s="1">
        <f>SUM(PLSP00:PLSP85!H5)</f>
        <v>0</v>
      </c>
      <c r="I5" s="1">
        <f>SUM(PLSP00:PLSP85!I5)</f>
        <v>0</v>
      </c>
      <c r="J5" s="13">
        <f t="shared" si="0"/>
        <v>1</v>
      </c>
      <c r="K5" s="13">
        <f t="shared" si="1"/>
        <v>0</v>
      </c>
      <c r="L5" s="13">
        <f aca="true" t="shared" si="7" ref="L5:L36">L4+J5</f>
        <v>1</v>
      </c>
      <c r="M5" s="13">
        <f aca="true" t="shared" si="8" ref="M5:M36">M4+K5</f>
        <v>0</v>
      </c>
      <c r="N5" s="9">
        <f t="shared" si="2"/>
        <v>0.40186915887850466</v>
      </c>
      <c r="O5" s="15">
        <f aca="true" t="shared" si="9" ref="O5:O36">O4+N5</f>
        <v>0.40186915887850466</v>
      </c>
      <c r="P5" s="9">
        <f t="shared" si="3"/>
        <v>0.467289719626168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177</v>
      </c>
      <c r="W5" s="18" t="s">
        <v>30</v>
      </c>
      <c r="X5" s="8"/>
      <c r="Y5" s="18" t="s">
        <v>30</v>
      </c>
      <c r="Z5" s="15">
        <f>SUM(N11:N17)</f>
        <v>1.6074766355140186</v>
      </c>
      <c r="AA5" s="9">
        <f t="shared" si="6"/>
        <v>1.8691588785046727</v>
      </c>
      <c r="AB5" s="15">
        <f>SUM(Q11:Q17)+SUM(R11:R17)</f>
        <v>10</v>
      </c>
      <c r="AC5" s="15">
        <f>100*SUM(Q11:Q17)/AB5</f>
        <v>70</v>
      </c>
      <c r="AD5" s="23">
        <f>Z5*AC5/$Z$17</f>
        <v>1.3084112149532707</v>
      </c>
      <c r="AE5" s="23">
        <f>-Z5*(100-AC5)/$Z$17</f>
        <v>-0.5607476635514018</v>
      </c>
    </row>
    <row r="6" spans="1:31" ht="15">
      <c r="A6" s="17">
        <v>32574</v>
      </c>
      <c r="B6" s="1">
        <f>SUM(PLSP00:PLSP85!B6)</f>
        <v>0</v>
      </c>
      <c r="C6" s="1">
        <f>SUM(PLSP00:PLSP85!C6)</f>
        <v>0</v>
      </c>
      <c r="D6" s="1">
        <f>SUM(PLSP00:PLSP85!D6)</f>
        <v>0</v>
      </c>
      <c r="E6" s="1">
        <f>SUM(PLSP00:PLSP85!E6)</f>
        <v>0</v>
      </c>
      <c r="F6" s="1">
        <f>SUM(PLSP00:PLSP85!F6)</f>
        <v>0</v>
      </c>
      <c r="G6" s="1">
        <f>SUM(PLSP00:PLSP85!G6)</f>
        <v>0</v>
      </c>
      <c r="H6" s="1">
        <f>SUM(PLSP00:PLSP85!H6)</f>
        <v>0</v>
      </c>
      <c r="I6" s="1">
        <f>SUM(PLSP00:PLSP85!I6)</f>
        <v>0</v>
      </c>
      <c r="J6" s="13">
        <f t="shared" si="0"/>
        <v>0</v>
      </c>
      <c r="K6" s="13">
        <f t="shared" si="1"/>
        <v>0</v>
      </c>
      <c r="L6" s="13">
        <f t="shared" si="7"/>
        <v>1</v>
      </c>
      <c r="M6" s="13">
        <f t="shared" si="8"/>
        <v>0</v>
      </c>
      <c r="N6" s="9">
        <f t="shared" si="2"/>
        <v>0</v>
      </c>
      <c r="O6" s="15">
        <f t="shared" si="9"/>
        <v>0.40186915887850466</v>
      </c>
      <c r="P6" s="9">
        <f t="shared" si="3"/>
        <v>0.467289719626168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391</v>
      </c>
      <c r="W6" s="18" t="s">
        <v>32</v>
      </c>
      <c r="X6" s="18" t="s">
        <v>32</v>
      </c>
      <c r="Z6" s="15">
        <f>SUM(N18:N24)</f>
        <v>4.018691588785047</v>
      </c>
      <c r="AA6" s="9">
        <f t="shared" si="6"/>
        <v>4.672897196261682</v>
      </c>
      <c r="AB6" s="15">
        <f>SUM(Q18:Q24)+SUM(R18:R24)</f>
        <v>24</v>
      </c>
      <c r="AC6" s="15">
        <f>100*SUM(Q18:Q24)/AB6</f>
        <v>70.83333333333333</v>
      </c>
      <c r="AD6" s="23">
        <f aca="true" t="shared" si="10" ref="AD6:AD16">Z6*AC6/$Z$17</f>
        <v>3.309968847352024</v>
      </c>
      <c r="AE6" s="23">
        <f aca="true" t="shared" si="11" ref="AE6:AE16">-Z6*(100-AC6)/$Z$17</f>
        <v>-1.3629283489096573</v>
      </c>
    </row>
    <row r="7" spans="1:31" ht="15">
      <c r="A7" s="17">
        <v>32575</v>
      </c>
      <c r="B7" s="1">
        <f>SUM(PLSP00:PLSP85!B7)</f>
        <v>0</v>
      </c>
      <c r="C7" s="1">
        <f>SUM(PLSP00:PLSP85!C7)</f>
        <v>1</v>
      </c>
      <c r="D7" s="1">
        <f>SUM(PLSP00:PLSP85!D7)</f>
        <v>0</v>
      </c>
      <c r="E7" s="1">
        <f>SUM(PLSP00:PLSP85!E7)</f>
        <v>0</v>
      </c>
      <c r="F7" s="1">
        <f>SUM(PLSP00:PLSP85!F7)</f>
        <v>0</v>
      </c>
      <c r="G7" s="1">
        <f>SUM(PLSP00:PLSP85!G7)</f>
        <v>0</v>
      </c>
      <c r="H7" s="1">
        <f>SUM(PLSP00:PLSP85!H7)</f>
        <v>0</v>
      </c>
      <c r="I7" s="1">
        <f>SUM(PLSP00:PLSP85!I7)</f>
        <v>0</v>
      </c>
      <c r="J7" s="13">
        <f t="shared" si="0"/>
        <v>1</v>
      </c>
      <c r="K7" s="13">
        <f t="shared" si="1"/>
        <v>0</v>
      </c>
      <c r="L7" s="13">
        <f t="shared" si="7"/>
        <v>2</v>
      </c>
      <c r="M7" s="13">
        <f t="shared" si="8"/>
        <v>0</v>
      </c>
      <c r="N7" s="9">
        <f t="shared" si="2"/>
        <v>0.40186915887850466</v>
      </c>
      <c r="O7" s="15">
        <f t="shared" si="9"/>
        <v>0.8037383177570093</v>
      </c>
      <c r="P7" s="9">
        <f t="shared" si="3"/>
        <v>0.934579439252336</v>
      </c>
      <c r="Q7" s="13">
        <f t="shared" si="4"/>
        <v>1</v>
      </c>
      <c r="R7" s="13">
        <f t="shared" si="5"/>
        <v>0</v>
      </c>
      <c r="T7" s="12" t="s">
        <v>33</v>
      </c>
      <c r="V7" s="9">
        <f>V6*100/(V5+V6)</f>
        <v>68.83802816901408</v>
      </c>
      <c r="W7" s="18" t="s">
        <v>34</v>
      </c>
      <c r="Y7" s="18" t="s">
        <v>34</v>
      </c>
      <c r="Z7" s="15">
        <f>SUM(N25:N31)</f>
        <v>1.205607476635514</v>
      </c>
      <c r="AA7" s="9">
        <f t="shared" si="6"/>
        <v>1.4018691588785046</v>
      </c>
      <c r="AB7" s="15">
        <f>SUM(Q25:Q31)+SUM(R25:R31)</f>
        <v>43</v>
      </c>
      <c r="AC7" s="15">
        <f>100*SUM(Q25:Q31)/AB7</f>
        <v>53.48837209302326</v>
      </c>
      <c r="AD7" s="23">
        <f t="shared" si="10"/>
        <v>0.7498369919582699</v>
      </c>
      <c r="AE7" s="23">
        <f t="shared" si="11"/>
        <v>-0.6520321669202346</v>
      </c>
    </row>
    <row r="8" spans="1:31" ht="15">
      <c r="A8" s="17">
        <v>32576</v>
      </c>
      <c r="B8" s="1">
        <f>SUM(PLSP00:PLSP85!B8)</f>
        <v>0</v>
      </c>
      <c r="C8" s="1">
        <f>SUM(PLSP00:PLSP85!C8)</f>
        <v>0</v>
      </c>
      <c r="D8" s="1">
        <f>SUM(PLSP00:PLSP85!D8)</f>
        <v>0</v>
      </c>
      <c r="E8" s="1">
        <f>SUM(PLSP00:PLSP85!E8)</f>
        <v>0</v>
      </c>
      <c r="F8" s="1">
        <f>SUM(PLSP00:PLSP85!F8)</f>
        <v>0</v>
      </c>
      <c r="G8" s="1">
        <f>SUM(PLSP00:PLSP85!G8)</f>
        <v>0</v>
      </c>
      <c r="H8" s="1">
        <f>SUM(PLSP00:PLSP85!H8)</f>
        <v>0</v>
      </c>
      <c r="I8" s="1">
        <f>SUM(PLSP00:PLSP85!I8)</f>
        <v>0</v>
      </c>
      <c r="J8" s="13">
        <f t="shared" si="0"/>
        <v>0</v>
      </c>
      <c r="K8" s="13">
        <f t="shared" si="1"/>
        <v>0</v>
      </c>
      <c r="L8" s="13">
        <f t="shared" si="7"/>
        <v>2</v>
      </c>
      <c r="M8" s="13">
        <f t="shared" si="8"/>
        <v>0</v>
      </c>
      <c r="N8" s="9">
        <f t="shared" si="2"/>
        <v>0</v>
      </c>
      <c r="O8" s="15">
        <f t="shared" si="9"/>
        <v>0.8037383177570093</v>
      </c>
      <c r="P8" s="9">
        <f t="shared" si="3"/>
        <v>0.934579439252336</v>
      </c>
      <c r="Q8" s="13">
        <f t="shared" si="4"/>
        <v>0</v>
      </c>
      <c r="R8" s="13">
        <f t="shared" si="5"/>
        <v>0</v>
      </c>
      <c r="W8" s="18" t="s">
        <v>35</v>
      </c>
      <c r="X8" s="18" t="s">
        <v>35</v>
      </c>
      <c r="Z8" s="15">
        <f>SUM(N32:N38)</f>
        <v>10.046728971962617</v>
      </c>
      <c r="AA8" s="9">
        <f t="shared" si="6"/>
        <v>11.682242990654204</v>
      </c>
      <c r="AB8" s="15">
        <f>SUM(Q32:Q38)+SUM(R32:R38)</f>
        <v>61</v>
      </c>
      <c r="AC8" s="15">
        <f>100*SUM(Q32:Q38)/AB8</f>
        <v>70.49180327868852</v>
      </c>
      <c r="AD8" s="23">
        <f t="shared" si="10"/>
        <v>8.23502374751034</v>
      </c>
      <c r="AE8" s="23">
        <f t="shared" si="11"/>
        <v>-3.4472192431438637</v>
      </c>
    </row>
    <row r="9" spans="1:31" ht="15">
      <c r="A9" s="17">
        <v>32577</v>
      </c>
      <c r="B9" s="1">
        <f>SUM(PLSP00:PLSP85!B9)</f>
        <v>0</v>
      </c>
      <c r="C9" s="1">
        <f>SUM(PLSP00:PLSP85!C9)</f>
        <v>1</v>
      </c>
      <c r="D9" s="1">
        <f>SUM(PLSP00:PLSP85!D9)</f>
        <v>0</v>
      </c>
      <c r="E9" s="1">
        <f>SUM(PLSP00:PLSP85!E9)</f>
        <v>0</v>
      </c>
      <c r="F9" s="1">
        <f>SUM(PLSP00:PLSP85!F9)</f>
        <v>1</v>
      </c>
      <c r="G9" s="1">
        <f>SUM(PLSP00:PLSP85!G9)</f>
        <v>1</v>
      </c>
      <c r="H9" s="1">
        <f>SUM(PLSP00:PLSP85!H9)</f>
        <v>0</v>
      </c>
      <c r="I9" s="1">
        <f>SUM(PLSP00:PLSP85!I9)</f>
        <v>1</v>
      </c>
      <c r="J9" s="13">
        <f t="shared" si="0"/>
        <v>1</v>
      </c>
      <c r="K9" s="13">
        <f t="shared" si="1"/>
        <v>1</v>
      </c>
      <c r="L9" s="13">
        <f t="shared" si="7"/>
        <v>3</v>
      </c>
      <c r="M9" s="13">
        <f t="shared" si="8"/>
        <v>1</v>
      </c>
      <c r="N9" s="9">
        <f t="shared" si="2"/>
        <v>0.8037383177570093</v>
      </c>
      <c r="O9" s="15">
        <f t="shared" si="9"/>
        <v>1.6074766355140186</v>
      </c>
      <c r="P9" s="9">
        <f t="shared" si="3"/>
        <v>1.869158878504672</v>
      </c>
      <c r="Q9" s="13">
        <f t="shared" si="4"/>
        <v>3</v>
      </c>
      <c r="R9" s="13">
        <f t="shared" si="5"/>
        <v>1</v>
      </c>
      <c r="T9" s="12" t="s">
        <v>36</v>
      </c>
      <c r="V9" s="9"/>
      <c r="W9" s="18" t="s">
        <v>37</v>
      </c>
      <c r="Y9" s="18" t="s">
        <v>37</v>
      </c>
      <c r="Z9" s="15">
        <f>SUM(N39:N45)</f>
        <v>12.457943925233645</v>
      </c>
      <c r="AA9" s="9">
        <f t="shared" si="6"/>
        <v>14.485981308411212</v>
      </c>
      <c r="AB9" s="15">
        <f>SUM(Q39:Q45)+SUM(R39:R45)</f>
        <v>59</v>
      </c>
      <c r="AC9" s="15">
        <f>100*SUM(Q39:Q45)/AB9</f>
        <v>76.27118644067797</v>
      </c>
      <c r="AD9" s="23">
        <f t="shared" si="10"/>
        <v>11.048629811500078</v>
      </c>
      <c r="AE9" s="23">
        <f t="shared" si="11"/>
        <v>-3.4373514969111354</v>
      </c>
    </row>
    <row r="10" spans="1:31" ht="15">
      <c r="A10" s="17">
        <v>32578</v>
      </c>
      <c r="B10" s="1">
        <f>SUM(PLSP00:PLSP85!B10)</f>
        <v>1</v>
      </c>
      <c r="C10" s="1">
        <f>SUM(PLSP00:PLSP85!C10)</f>
        <v>0</v>
      </c>
      <c r="D10" s="1">
        <f>SUM(PLSP00:PLSP85!D10)</f>
        <v>0</v>
      </c>
      <c r="E10" s="1">
        <f>SUM(PLSP00:PLSP85!E10)</f>
        <v>0</v>
      </c>
      <c r="F10" s="1">
        <f>SUM(PLSP00:PLSP85!F10)</f>
        <v>2</v>
      </c>
      <c r="G10" s="1">
        <f>SUM(PLSP00:PLSP85!G10)</f>
        <v>0</v>
      </c>
      <c r="H10" s="1">
        <f>SUM(PLSP00:PLSP85!H10)</f>
        <v>0</v>
      </c>
      <c r="I10" s="1">
        <f>SUM(PLSP00:PLSP85!I10)</f>
        <v>0</v>
      </c>
      <c r="J10" s="13">
        <f t="shared" si="0"/>
        <v>1</v>
      </c>
      <c r="K10" s="13">
        <f t="shared" si="1"/>
        <v>2</v>
      </c>
      <c r="L10" s="13">
        <f t="shared" si="7"/>
        <v>4</v>
      </c>
      <c r="M10" s="13">
        <f t="shared" si="8"/>
        <v>3</v>
      </c>
      <c r="N10" s="9">
        <f t="shared" si="2"/>
        <v>1.205607476635514</v>
      </c>
      <c r="O10" s="15">
        <f t="shared" si="9"/>
        <v>2.8130841121495327</v>
      </c>
      <c r="P10" s="9">
        <f t="shared" si="3"/>
        <v>3.271028037383176</v>
      </c>
      <c r="Q10" s="13">
        <f t="shared" si="4"/>
        <v>3</v>
      </c>
      <c r="R10" s="13">
        <f t="shared" si="5"/>
        <v>0</v>
      </c>
      <c r="U10" s="12" t="s">
        <v>2</v>
      </c>
      <c r="V10" s="9">
        <f>100*(+C96/(B96+C96))</f>
        <v>63.97849462365591</v>
      </c>
      <c r="W10" s="20" t="s">
        <v>38</v>
      </c>
      <c r="X10" s="20" t="s">
        <v>38</v>
      </c>
      <c r="Z10" s="15">
        <f>SUM(N46:N52)</f>
        <v>13.261682242990656</v>
      </c>
      <c r="AA10" s="9">
        <f t="shared" si="6"/>
        <v>15.42056074766355</v>
      </c>
      <c r="AB10" s="15">
        <f>SUM(Q46:Q52)+SUM(R46:R52)</f>
        <v>89</v>
      </c>
      <c r="AC10" s="15">
        <f>100*SUM(Q46:Q52)/AB10</f>
        <v>68.53932584269663</v>
      </c>
      <c r="AD10" s="23">
        <f t="shared" si="10"/>
        <v>10.569148377612096</v>
      </c>
      <c r="AE10" s="23">
        <f t="shared" si="11"/>
        <v>-4.851412370051454</v>
      </c>
    </row>
    <row r="11" spans="1:31" ht="15">
      <c r="A11" s="17">
        <v>32579</v>
      </c>
      <c r="B11" s="1">
        <f>SUM(PLSP00:PLSP85!B11)</f>
        <v>0</v>
      </c>
      <c r="C11" s="1">
        <f>SUM(PLSP00:PLSP85!C11)</f>
        <v>0</v>
      </c>
      <c r="D11" s="1">
        <f>SUM(PLSP00:PLSP85!D11)</f>
        <v>0</v>
      </c>
      <c r="E11" s="1">
        <f>SUM(PLSP00:PLSP85!E11)</f>
        <v>0</v>
      </c>
      <c r="F11" s="1">
        <f>SUM(PLSP00:PLSP85!F11)</f>
        <v>0</v>
      </c>
      <c r="G11" s="1">
        <f>SUM(PLSP00:PLSP85!G11)</f>
        <v>0</v>
      </c>
      <c r="H11" s="1">
        <f>SUM(PLSP00:PLSP85!H11)</f>
        <v>0</v>
      </c>
      <c r="I11" s="1">
        <f>SUM(PLSP00:PLSP85!I11)</f>
        <v>0</v>
      </c>
      <c r="J11" s="13">
        <f t="shared" si="0"/>
        <v>0</v>
      </c>
      <c r="K11" s="13">
        <f t="shared" si="1"/>
        <v>0</v>
      </c>
      <c r="L11" s="13">
        <f t="shared" si="7"/>
        <v>4</v>
      </c>
      <c r="M11" s="13">
        <f t="shared" si="8"/>
        <v>3</v>
      </c>
      <c r="N11" s="9">
        <f t="shared" si="2"/>
        <v>0</v>
      </c>
      <c r="O11" s="15">
        <f t="shared" si="9"/>
        <v>2.8130841121495327</v>
      </c>
      <c r="P11" s="9">
        <f t="shared" si="3"/>
        <v>3.271028037383176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82.4390243902439</v>
      </c>
      <c r="W11" s="20" t="s">
        <v>39</v>
      </c>
      <c r="Y11" s="20" t="s">
        <v>39</v>
      </c>
      <c r="Z11" s="15">
        <f>SUM(N53:N59)</f>
        <v>10.850467289719624</v>
      </c>
      <c r="AA11" s="9">
        <f t="shared" si="6"/>
        <v>12.616822429906538</v>
      </c>
      <c r="AB11" s="15">
        <f>SUM(Q53:Q59)+SUM(R53:R59)</f>
        <v>69</v>
      </c>
      <c r="AC11" s="15">
        <f>100*SUM(Q53:Q59)/AB11</f>
        <v>69.56521739130434</v>
      </c>
      <c r="AD11" s="23">
        <f t="shared" si="10"/>
        <v>8.77691995123933</v>
      </c>
      <c r="AE11" s="23">
        <f t="shared" si="11"/>
        <v>-3.839902478667208</v>
      </c>
    </row>
    <row r="12" spans="1:31" ht="15">
      <c r="A12" s="17">
        <v>32580</v>
      </c>
      <c r="B12" s="1">
        <f>SUM(PLSP00:PLSP85!B12)</f>
        <v>0</v>
      </c>
      <c r="C12" s="1">
        <f>SUM(PLSP00:PLSP85!C12)</f>
        <v>2</v>
      </c>
      <c r="D12" s="1">
        <f>SUM(PLSP00:PLSP85!D12)</f>
        <v>1</v>
      </c>
      <c r="E12" s="1">
        <f>SUM(PLSP00:PLSP85!E12)</f>
        <v>0</v>
      </c>
      <c r="F12" s="1">
        <f>SUM(PLSP00:PLSP85!F12)</f>
        <v>0</v>
      </c>
      <c r="G12" s="1">
        <f>SUM(PLSP00:PLSP85!G12)</f>
        <v>0</v>
      </c>
      <c r="H12" s="1">
        <f>SUM(PLSP00:PLSP85!H12)</f>
        <v>0</v>
      </c>
      <c r="I12" s="1">
        <f>SUM(PLSP00:PLSP85!I12)</f>
        <v>0</v>
      </c>
      <c r="J12" s="13">
        <f t="shared" si="0"/>
        <v>1</v>
      </c>
      <c r="K12" s="13">
        <f t="shared" si="1"/>
        <v>0</v>
      </c>
      <c r="L12" s="13">
        <f t="shared" si="7"/>
        <v>5</v>
      </c>
      <c r="M12" s="13">
        <f t="shared" si="8"/>
        <v>3</v>
      </c>
      <c r="N12" s="9">
        <f t="shared" si="2"/>
        <v>0.40186915887850466</v>
      </c>
      <c r="O12" s="15">
        <f t="shared" si="9"/>
        <v>3.2149532710280373</v>
      </c>
      <c r="P12" s="9">
        <f t="shared" si="3"/>
        <v>3.738317757009344</v>
      </c>
      <c r="Q12" s="13">
        <f t="shared" si="4"/>
        <v>2</v>
      </c>
      <c r="R12" s="13">
        <f t="shared" si="5"/>
        <v>1</v>
      </c>
      <c r="U12" s="12" t="s">
        <v>40</v>
      </c>
      <c r="V12" s="9">
        <f>100*((G96+C96)/(B96+C96+F96+G96))</f>
        <v>73.65728900255755</v>
      </c>
      <c r="W12" s="20" t="s">
        <v>41</v>
      </c>
      <c r="X12" s="20" t="s">
        <v>41</v>
      </c>
      <c r="Z12" s="15">
        <f>SUM(N60:N66)</f>
        <v>8.439252336448599</v>
      </c>
      <c r="AA12" s="9">
        <f t="shared" si="6"/>
        <v>9.813084112149532</v>
      </c>
      <c r="AB12" s="15">
        <f>SUM(Q60:Q66)+SUM(R60:R66)</f>
        <v>67</v>
      </c>
      <c r="AC12" s="15">
        <f>100*SUM(Q60:Q66)/AB12</f>
        <v>65.67164179104478</v>
      </c>
      <c r="AD12" s="23">
        <f t="shared" si="10"/>
        <v>6.444413446784767</v>
      </c>
      <c r="AE12" s="23">
        <f t="shared" si="11"/>
        <v>-3.3686706653647644</v>
      </c>
    </row>
    <row r="13" spans="1:31" ht="15">
      <c r="A13" s="17">
        <v>32581</v>
      </c>
      <c r="B13" s="1">
        <f>SUM(PLSP00:PLSP85!B13)</f>
        <v>0</v>
      </c>
      <c r="C13" s="1">
        <f>SUM(PLSP00:PLSP85!C13)</f>
        <v>0</v>
      </c>
      <c r="D13" s="1">
        <f>SUM(PLSP00:PLSP85!D13)</f>
        <v>0</v>
      </c>
      <c r="E13" s="1">
        <f>SUM(PLSP00:PLSP85!E13)</f>
        <v>1</v>
      </c>
      <c r="F13" s="1">
        <f>SUM(PLSP00:PLSP85!F13)</f>
        <v>0</v>
      </c>
      <c r="G13" s="1">
        <f>SUM(PLSP00:PLSP85!G13)</f>
        <v>0</v>
      </c>
      <c r="H13" s="1">
        <f>SUM(PLSP00:PLSP85!H13)</f>
        <v>0</v>
      </c>
      <c r="I13" s="1">
        <f>SUM(PLSP00:PLSP85!I13)</f>
        <v>0</v>
      </c>
      <c r="J13" s="13">
        <f t="shared" si="0"/>
        <v>-1</v>
      </c>
      <c r="K13" s="13">
        <f t="shared" si="1"/>
        <v>0</v>
      </c>
      <c r="L13" s="13">
        <f t="shared" si="7"/>
        <v>4</v>
      </c>
      <c r="M13" s="13">
        <f t="shared" si="8"/>
        <v>3</v>
      </c>
      <c r="N13" s="9">
        <f t="shared" si="2"/>
        <v>-0.40186915887850466</v>
      </c>
      <c r="O13" s="15">
        <f t="shared" si="9"/>
        <v>2.8130841121495327</v>
      </c>
      <c r="P13" s="9">
        <f t="shared" si="3"/>
        <v>3.271028037383176</v>
      </c>
      <c r="Q13" s="13">
        <f t="shared" si="4"/>
        <v>0</v>
      </c>
      <c r="R13" s="13">
        <f t="shared" si="5"/>
        <v>1</v>
      </c>
      <c r="W13" s="20" t="s">
        <v>42</v>
      </c>
      <c r="Y13" s="20" t="s">
        <v>42</v>
      </c>
      <c r="Z13" s="15">
        <f>SUM(N67:N73)</f>
        <v>10.046728971962617</v>
      </c>
      <c r="AA13" s="9">
        <f t="shared" si="6"/>
        <v>11.682242990654204</v>
      </c>
      <c r="AB13" s="15">
        <f>SUM(Q67:Q73)+SUM(R67:R73)</f>
        <v>59</v>
      </c>
      <c r="AC13" s="15">
        <f>100*SUM(Q67:Q73)/AB13</f>
        <v>71.1864406779661</v>
      </c>
      <c r="AD13" s="23">
        <f t="shared" si="10"/>
        <v>8.316172976397908</v>
      </c>
      <c r="AE13" s="23">
        <f t="shared" si="11"/>
        <v>-3.3660700142562954</v>
      </c>
    </row>
    <row r="14" spans="1:31" ht="15">
      <c r="A14" s="17">
        <v>32582</v>
      </c>
      <c r="B14" s="1">
        <f>SUM(PLSP00:PLSP85!B14)</f>
        <v>0</v>
      </c>
      <c r="C14" s="1">
        <f>SUM(PLSP00:PLSP85!C14)</f>
        <v>0</v>
      </c>
      <c r="D14" s="1">
        <f>SUM(PLSP00:PLSP85!D14)</f>
        <v>0</v>
      </c>
      <c r="E14" s="1">
        <f>SUM(PLSP00:PLSP85!E14)</f>
        <v>0</v>
      </c>
      <c r="F14" s="1">
        <f>SUM(PLSP00:PLSP85!F14)</f>
        <v>0</v>
      </c>
      <c r="G14" s="1">
        <f>SUM(PLSP00:PLSP85!G14)</f>
        <v>1</v>
      </c>
      <c r="H14" s="1">
        <f>SUM(PLSP00:PLSP85!H14)</f>
        <v>0</v>
      </c>
      <c r="I14" s="1">
        <f>SUM(PLSP00:PLSP85!I14)</f>
        <v>0</v>
      </c>
      <c r="J14" s="13">
        <f t="shared" si="0"/>
        <v>0</v>
      </c>
      <c r="K14" s="13">
        <f t="shared" si="1"/>
        <v>1</v>
      </c>
      <c r="L14" s="13">
        <f t="shared" si="7"/>
        <v>4</v>
      </c>
      <c r="M14" s="13">
        <f t="shared" si="8"/>
        <v>4</v>
      </c>
      <c r="N14" s="9">
        <f t="shared" si="2"/>
        <v>0.40186915887850466</v>
      </c>
      <c r="O14" s="15">
        <f t="shared" si="9"/>
        <v>3.2149532710280373</v>
      </c>
      <c r="P14" s="9">
        <f t="shared" si="3"/>
        <v>3.738317757009344</v>
      </c>
      <c r="Q14" s="13">
        <f t="shared" si="4"/>
        <v>1</v>
      </c>
      <c r="R14" s="13">
        <f t="shared" si="5"/>
        <v>0</v>
      </c>
      <c r="T14" s="12"/>
      <c r="W14" s="20" t="s">
        <v>43</v>
      </c>
      <c r="X14" s="20" t="s">
        <v>43</v>
      </c>
      <c r="Z14" s="15">
        <f>SUM(N74:N80)</f>
        <v>6.02803738317757</v>
      </c>
      <c r="AA14" s="9">
        <f t="shared" si="6"/>
        <v>7.009345794392523</v>
      </c>
      <c r="AB14" s="15">
        <f>SUM(Q74:Q80)+SUM(R74:R80)</f>
        <v>35</v>
      </c>
      <c r="AC14" s="15">
        <f>100*SUM(Q74:Q80)/AB14</f>
        <v>71.42857142857143</v>
      </c>
      <c r="AD14" s="23">
        <f t="shared" si="10"/>
        <v>5.006675567423231</v>
      </c>
      <c r="AE14" s="23">
        <f t="shared" si="11"/>
        <v>-2.002670226969292</v>
      </c>
    </row>
    <row r="15" spans="1:31" ht="15">
      <c r="A15" s="17">
        <v>32583</v>
      </c>
      <c r="B15" s="1">
        <f>SUM(PLSP00:PLSP85!B15)</f>
        <v>0</v>
      </c>
      <c r="C15" s="1">
        <f>SUM(PLSP00:PLSP85!C15)</f>
        <v>0</v>
      </c>
      <c r="D15" s="1">
        <f>SUM(PLSP00:PLSP85!D15)</f>
        <v>0</v>
      </c>
      <c r="E15" s="1">
        <f>SUM(PLSP00:PLSP85!E15)</f>
        <v>0</v>
      </c>
      <c r="F15" s="1">
        <f>SUM(PLSP00:PLSP85!F15)</f>
        <v>0</v>
      </c>
      <c r="G15" s="1">
        <f>SUM(PLSP00:PLSP85!G15)</f>
        <v>0</v>
      </c>
      <c r="H15" s="1">
        <f>SUM(PLSP00:PLSP85!H15)</f>
        <v>0</v>
      </c>
      <c r="I15" s="1">
        <f>SUM(PLSP00:PLSP85!I15)</f>
        <v>0</v>
      </c>
      <c r="J15" s="13">
        <f t="shared" si="0"/>
        <v>0</v>
      </c>
      <c r="K15" s="13">
        <f t="shared" si="1"/>
        <v>0</v>
      </c>
      <c r="L15" s="13">
        <f t="shared" si="7"/>
        <v>4</v>
      </c>
      <c r="M15" s="13">
        <f t="shared" si="8"/>
        <v>4</v>
      </c>
      <c r="N15" s="9">
        <f t="shared" si="2"/>
        <v>0</v>
      </c>
      <c r="O15" s="15">
        <f t="shared" si="9"/>
        <v>3.2149532710280373</v>
      </c>
      <c r="P15" s="9">
        <f t="shared" si="3"/>
        <v>3.738317757009344</v>
      </c>
      <c r="Q15" s="13">
        <f t="shared" si="4"/>
        <v>0</v>
      </c>
      <c r="R15" s="13">
        <f t="shared" si="5"/>
        <v>0</v>
      </c>
      <c r="T15" s="12"/>
      <c r="W15" s="20" t="s">
        <v>44</v>
      </c>
      <c r="Y15" s="20" t="s">
        <v>44</v>
      </c>
      <c r="Z15" s="15">
        <f>SUM(N81:N87)</f>
        <v>1.2056074766355143</v>
      </c>
      <c r="AA15" s="9">
        <f t="shared" si="6"/>
        <v>1.4018691588785046</v>
      </c>
      <c r="AB15" s="15">
        <f>SUM(Q81:Q87)+SUM(R81:R87)</f>
        <v>27</v>
      </c>
      <c r="AC15" s="15">
        <f>100*SUM(Q81:Q87)/AB15</f>
        <v>55.55555555555556</v>
      </c>
      <c r="AD15" s="23">
        <f t="shared" si="10"/>
        <v>0.7788161993769471</v>
      </c>
      <c r="AE15" s="23">
        <f t="shared" si="11"/>
        <v>-0.6230529595015576</v>
      </c>
    </row>
    <row r="16" spans="1:31" ht="15">
      <c r="A16" s="17">
        <v>32584</v>
      </c>
      <c r="B16" s="1">
        <f>SUM(PLSP00:PLSP85!B16)</f>
        <v>0</v>
      </c>
      <c r="C16" s="1">
        <f>SUM(PLSP00:PLSP85!C16)</f>
        <v>0</v>
      </c>
      <c r="D16" s="1">
        <f>SUM(PLSP00:PLSP85!D16)</f>
        <v>0</v>
      </c>
      <c r="E16" s="1">
        <f>SUM(PLSP00:PLSP85!E16)</f>
        <v>0</v>
      </c>
      <c r="F16" s="1">
        <f>SUM(PLSP00:PLSP85!F16)</f>
        <v>0</v>
      </c>
      <c r="G16" s="1">
        <f>SUM(PLSP00:PLSP85!G16)</f>
        <v>0</v>
      </c>
      <c r="H16" s="1">
        <f>SUM(PLSP00:PLSP85!H16)</f>
        <v>0</v>
      </c>
      <c r="I16" s="1">
        <f>SUM(PLSP00:PLSP85!I16)</f>
        <v>1</v>
      </c>
      <c r="J16" s="13">
        <f t="shared" si="0"/>
        <v>0</v>
      </c>
      <c r="K16" s="13">
        <f t="shared" si="1"/>
        <v>-1</v>
      </c>
      <c r="L16" s="13">
        <f t="shared" si="7"/>
        <v>4</v>
      </c>
      <c r="M16" s="13">
        <f t="shared" si="8"/>
        <v>3</v>
      </c>
      <c r="N16" s="9">
        <f t="shared" si="2"/>
        <v>-0.40186915887850466</v>
      </c>
      <c r="O16" s="15">
        <f t="shared" si="9"/>
        <v>2.8130841121495327</v>
      </c>
      <c r="P16" s="9">
        <f t="shared" si="3"/>
        <v>3.271028037383176</v>
      </c>
      <c r="Q16" s="13">
        <f t="shared" si="4"/>
        <v>0</v>
      </c>
      <c r="R16" s="13">
        <f t="shared" si="5"/>
        <v>1</v>
      </c>
      <c r="W16" s="20" t="s">
        <v>45</v>
      </c>
      <c r="X16" s="20" t="s">
        <v>45</v>
      </c>
      <c r="Z16" s="15">
        <f>SUM(N88:N94)</f>
        <v>4.018691588785047</v>
      </c>
      <c r="AA16" s="9">
        <f t="shared" si="6"/>
        <v>4.672897196261682</v>
      </c>
      <c r="AB16" s="15">
        <f>SUM(Q88:Q94)+SUM(R88:R94)</f>
        <v>16</v>
      </c>
      <c r="AC16" s="15">
        <f>100*SUM(Q88:Q94)/AB16</f>
        <v>81.25</v>
      </c>
      <c r="AD16" s="23">
        <f t="shared" si="10"/>
        <v>3.7967289719626165</v>
      </c>
      <c r="AE16" s="23">
        <f t="shared" si="11"/>
        <v>-0.8761682242990654</v>
      </c>
    </row>
    <row r="17" spans="1:31" ht="15">
      <c r="A17" s="17">
        <v>32585</v>
      </c>
      <c r="B17" s="1">
        <f>SUM(PLSP00:PLSP85!B17)</f>
        <v>0</v>
      </c>
      <c r="C17" s="1">
        <f>SUM(PLSP00:PLSP85!C17)</f>
        <v>2</v>
      </c>
      <c r="D17" s="1">
        <f>SUM(PLSP00:PLSP85!D17)</f>
        <v>0</v>
      </c>
      <c r="E17" s="1">
        <f>SUM(PLSP00:PLSP85!E17)</f>
        <v>0</v>
      </c>
      <c r="F17" s="1">
        <f>SUM(PLSP00:PLSP85!F17)</f>
        <v>0</v>
      </c>
      <c r="G17" s="1">
        <f>SUM(PLSP00:PLSP85!G17)</f>
        <v>2</v>
      </c>
      <c r="H17" s="1">
        <f>SUM(PLSP00:PLSP85!H17)</f>
        <v>0</v>
      </c>
      <c r="I17" s="1">
        <f>SUM(PLSP00:PLSP85!I17)</f>
        <v>0</v>
      </c>
      <c r="J17" s="13">
        <f t="shared" si="0"/>
        <v>2</v>
      </c>
      <c r="K17" s="13">
        <f t="shared" si="1"/>
        <v>2</v>
      </c>
      <c r="L17" s="13">
        <f t="shared" si="7"/>
        <v>6</v>
      </c>
      <c r="M17" s="13">
        <f t="shared" si="8"/>
        <v>5</v>
      </c>
      <c r="N17" s="9">
        <f t="shared" si="2"/>
        <v>1.6074766355140186</v>
      </c>
      <c r="O17" s="15">
        <f t="shared" si="9"/>
        <v>4.420560747663552</v>
      </c>
      <c r="P17" s="9">
        <f t="shared" si="3"/>
        <v>5.140186915887848</v>
      </c>
      <c r="Q17" s="13">
        <f t="shared" si="4"/>
        <v>4</v>
      </c>
      <c r="R17" s="13">
        <f t="shared" si="5"/>
        <v>0</v>
      </c>
      <c r="T17" s="12"/>
      <c r="X17" s="8"/>
      <c r="Y17" s="12" t="s">
        <v>46</v>
      </c>
      <c r="Z17" s="13">
        <f>SUM(Z4:Z16)</f>
        <v>86.00000000000001</v>
      </c>
      <c r="AA17" s="13">
        <f>SUM(AA4:AA16)</f>
        <v>99.99999999999997</v>
      </c>
      <c r="AB17" s="13">
        <f>SUM(AB4:AB16)</f>
        <v>568</v>
      </c>
      <c r="AC17" s="15"/>
      <c r="AD17" s="13">
        <f>SUM(AD4:AD16)</f>
        <v>68.34074610407087</v>
      </c>
      <c r="AE17" s="13">
        <f>SUM(AE4:AE16)</f>
        <v>-28.38822585854593</v>
      </c>
    </row>
    <row r="18" spans="1:31" ht="15">
      <c r="A18" s="17">
        <v>32586</v>
      </c>
      <c r="B18" s="1">
        <f>SUM(PLSP00:PLSP85!B18)</f>
        <v>0</v>
      </c>
      <c r="C18" s="1">
        <f>SUM(PLSP00:PLSP85!C18)</f>
        <v>0</v>
      </c>
      <c r="D18" s="1">
        <f>SUM(PLSP00:PLSP85!D18)</f>
        <v>0</v>
      </c>
      <c r="E18" s="1">
        <f>SUM(PLSP00:PLSP85!E18)</f>
        <v>0</v>
      </c>
      <c r="F18" s="1">
        <f>SUM(PLSP00:PLSP85!F18)</f>
        <v>0</v>
      </c>
      <c r="G18" s="1">
        <f>SUM(PLSP00:PLSP85!G18)</f>
        <v>0</v>
      </c>
      <c r="H18" s="1">
        <f>SUM(PLSP00:PLSP85!H18)</f>
        <v>0</v>
      </c>
      <c r="I18" s="1">
        <f>SUM(PLSP00:PLSP85!I18)</f>
        <v>0</v>
      </c>
      <c r="J18" s="13">
        <f t="shared" si="0"/>
        <v>0</v>
      </c>
      <c r="K18" s="13">
        <f t="shared" si="1"/>
        <v>0</v>
      </c>
      <c r="L18" s="13">
        <f t="shared" si="7"/>
        <v>6</v>
      </c>
      <c r="M18" s="13">
        <f t="shared" si="8"/>
        <v>5</v>
      </c>
      <c r="N18" s="9">
        <f t="shared" si="2"/>
        <v>0</v>
      </c>
      <c r="O18" s="15">
        <f t="shared" si="9"/>
        <v>4.420560747663552</v>
      </c>
      <c r="P18" s="9">
        <f t="shared" si="3"/>
        <v>5.140186915887848</v>
      </c>
      <c r="Q18" s="13">
        <f t="shared" si="4"/>
        <v>0</v>
      </c>
      <c r="R18" s="13">
        <f t="shared" si="5"/>
        <v>0</v>
      </c>
      <c r="T18" s="12"/>
      <c r="Y18"/>
      <c r="Z18"/>
      <c r="AA18"/>
      <c r="AD18" s="24"/>
      <c r="AE18" s="23"/>
    </row>
    <row r="19" spans="1:31" ht="15">
      <c r="A19" s="17">
        <v>32587</v>
      </c>
      <c r="B19" s="1">
        <f>SUM(PLSP00:PLSP85!B19)</f>
        <v>0</v>
      </c>
      <c r="C19" s="1">
        <f>SUM(PLSP00:PLSP85!C19)</f>
        <v>2</v>
      </c>
      <c r="D19" s="1">
        <f>SUM(PLSP00:PLSP85!D19)</f>
        <v>1</v>
      </c>
      <c r="E19" s="1">
        <f>SUM(PLSP00:PLSP85!E19)</f>
        <v>0</v>
      </c>
      <c r="F19" s="1">
        <f>SUM(PLSP00:PLSP85!F19)</f>
        <v>0</v>
      </c>
      <c r="G19" s="1">
        <f>SUM(PLSP00:PLSP85!G19)</f>
        <v>1</v>
      </c>
      <c r="H19" s="1">
        <f>SUM(PLSP00:PLSP85!H19)</f>
        <v>0</v>
      </c>
      <c r="I19" s="1">
        <f>SUM(PLSP00:PLSP85!I19)</f>
        <v>0</v>
      </c>
      <c r="J19" s="13">
        <f t="shared" si="0"/>
        <v>1</v>
      </c>
      <c r="K19" s="13">
        <f t="shared" si="1"/>
        <v>1</v>
      </c>
      <c r="L19" s="13">
        <f t="shared" si="7"/>
        <v>7</v>
      </c>
      <c r="M19" s="13">
        <f t="shared" si="8"/>
        <v>6</v>
      </c>
      <c r="N19" s="9">
        <f t="shared" si="2"/>
        <v>0.8037383177570093</v>
      </c>
      <c r="O19" s="15">
        <f t="shared" si="9"/>
        <v>5.224299065420561</v>
      </c>
      <c r="P19" s="9">
        <f t="shared" si="3"/>
        <v>6.074766355140184</v>
      </c>
      <c r="Q19" s="13">
        <f t="shared" si="4"/>
        <v>3</v>
      </c>
      <c r="R19" s="13">
        <f t="shared" si="5"/>
        <v>1</v>
      </c>
      <c r="T19" s="25" t="s">
        <v>68</v>
      </c>
      <c r="U19" s="23"/>
      <c r="V19" s="23">
        <v>14</v>
      </c>
      <c r="X19" s="8"/>
      <c r="Y19" s="8"/>
      <c r="Z19" s="8"/>
      <c r="AA19" s="8"/>
      <c r="AB19" s="8"/>
      <c r="AC19" s="8"/>
      <c r="AD19" s="24"/>
      <c r="AE19" s="23"/>
    </row>
    <row r="20" spans="1:22" ht="15">
      <c r="A20" s="17">
        <v>32588</v>
      </c>
      <c r="B20" s="1">
        <f>SUM(PLSP00:PLSP85!B20)</f>
        <v>1</v>
      </c>
      <c r="C20" s="1">
        <f>SUM(PLSP00:PLSP85!C20)</f>
        <v>2</v>
      </c>
      <c r="D20" s="1">
        <f>SUM(PLSP00:PLSP85!D20)</f>
        <v>1</v>
      </c>
      <c r="E20" s="1">
        <f>SUM(PLSP00:PLSP85!E20)</f>
        <v>0</v>
      </c>
      <c r="F20" s="1">
        <f>SUM(PLSP00:PLSP85!F20)</f>
        <v>0</v>
      </c>
      <c r="G20" s="1">
        <f>SUM(PLSP00:PLSP85!G20)</f>
        <v>1</v>
      </c>
      <c r="H20" s="1">
        <f>SUM(PLSP00:PLSP85!H20)</f>
        <v>1</v>
      </c>
      <c r="I20" s="1">
        <f>SUM(PLSP00:PLSP85!I20)</f>
        <v>0</v>
      </c>
      <c r="J20" s="13">
        <f t="shared" si="0"/>
        <v>2</v>
      </c>
      <c r="K20" s="13">
        <f t="shared" si="1"/>
        <v>0</v>
      </c>
      <c r="L20" s="13">
        <f t="shared" si="7"/>
        <v>9</v>
      </c>
      <c r="M20" s="13">
        <f t="shared" si="8"/>
        <v>6</v>
      </c>
      <c r="N20" s="9">
        <f t="shared" si="2"/>
        <v>0.8037383177570093</v>
      </c>
      <c r="O20" s="15">
        <f t="shared" si="9"/>
        <v>6.02803738317757</v>
      </c>
      <c r="P20" s="9">
        <f t="shared" si="3"/>
        <v>7.00934579439252</v>
      </c>
      <c r="Q20" s="13">
        <f t="shared" si="4"/>
        <v>4</v>
      </c>
      <c r="R20" s="13">
        <f t="shared" si="5"/>
        <v>2</v>
      </c>
      <c r="T20" s="26" t="s">
        <v>69</v>
      </c>
      <c r="U20" s="23"/>
      <c r="V20" s="23">
        <f>AB17/V19</f>
        <v>40.57142857142857</v>
      </c>
    </row>
    <row r="21" spans="1:25" ht="15">
      <c r="A21" s="17">
        <v>32589</v>
      </c>
      <c r="B21" s="1">
        <f>SUM(PLSP00:PLSP85!B21)</f>
        <v>1</v>
      </c>
      <c r="C21" s="1">
        <f>SUM(PLSP00:PLSP85!C21)</f>
        <v>0</v>
      </c>
      <c r="D21" s="1">
        <f>SUM(PLSP00:PLSP85!D21)</f>
        <v>0</v>
      </c>
      <c r="E21" s="1">
        <f>SUM(PLSP00:PLSP85!E21)</f>
        <v>1</v>
      </c>
      <c r="F21" s="1">
        <f>SUM(PLSP00:PLSP85!F21)</f>
        <v>0</v>
      </c>
      <c r="G21" s="1">
        <f>SUM(PLSP00:PLSP85!G21)</f>
        <v>0</v>
      </c>
      <c r="H21" s="1">
        <f>SUM(PLSP00:PLSP85!H21)</f>
        <v>0</v>
      </c>
      <c r="I21" s="1">
        <f>SUM(PLSP00:PLSP85!I21)</f>
        <v>0</v>
      </c>
      <c r="J21" s="13">
        <f t="shared" si="0"/>
        <v>0</v>
      </c>
      <c r="K21" s="13">
        <f t="shared" si="1"/>
        <v>0</v>
      </c>
      <c r="L21" s="13">
        <f t="shared" si="7"/>
        <v>9</v>
      </c>
      <c r="M21" s="13">
        <f t="shared" si="8"/>
        <v>6</v>
      </c>
      <c r="N21" s="9">
        <f t="shared" si="2"/>
        <v>0</v>
      </c>
      <c r="O21" s="15">
        <f t="shared" si="9"/>
        <v>6.02803738317757</v>
      </c>
      <c r="P21" s="9">
        <f t="shared" si="3"/>
        <v>7.00934579439252</v>
      </c>
      <c r="Q21" s="13">
        <f t="shared" si="4"/>
        <v>1</v>
      </c>
      <c r="R21" s="13">
        <f t="shared" si="5"/>
        <v>1</v>
      </c>
      <c r="T21" s="12"/>
      <c r="X21" s="8"/>
      <c r="Y21" s="8"/>
    </row>
    <row r="22" spans="1:25" ht="15">
      <c r="A22" s="17">
        <v>32590</v>
      </c>
      <c r="B22" s="1">
        <f>SUM(PLSP00:PLSP85!B22)</f>
        <v>1</v>
      </c>
      <c r="C22" s="1">
        <f>SUM(PLSP00:PLSP85!C22)</f>
        <v>1</v>
      </c>
      <c r="D22" s="1">
        <f>SUM(PLSP00:PLSP85!D22)</f>
        <v>0</v>
      </c>
      <c r="E22" s="1">
        <f>SUM(PLSP00:PLSP85!E22)</f>
        <v>0</v>
      </c>
      <c r="F22" s="1">
        <f>SUM(PLSP00:PLSP85!F22)</f>
        <v>1</v>
      </c>
      <c r="G22" s="1">
        <f>SUM(PLSP00:PLSP85!G22)</f>
        <v>1</v>
      </c>
      <c r="H22" s="1">
        <f>SUM(PLSP00:PLSP85!H22)</f>
        <v>0</v>
      </c>
      <c r="I22" s="1">
        <f>SUM(PLSP00:PLSP85!I22)</f>
        <v>0</v>
      </c>
      <c r="J22" s="13">
        <f t="shared" si="0"/>
        <v>2</v>
      </c>
      <c r="K22" s="13">
        <f t="shared" si="1"/>
        <v>2</v>
      </c>
      <c r="L22" s="13">
        <f t="shared" si="7"/>
        <v>11</v>
      </c>
      <c r="M22" s="13">
        <f t="shared" si="8"/>
        <v>8</v>
      </c>
      <c r="N22" s="9">
        <f t="shared" si="2"/>
        <v>1.6074766355140186</v>
      </c>
      <c r="O22" s="15">
        <f t="shared" si="9"/>
        <v>7.635514018691588</v>
      </c>
      <c r="P22" s="9">
        <f t="shared" si="3"/>
        <v>8.878504672897192</v>
      </c>
      <c r="Q22" s="13">
        <f t="shared" si="4"/>
        <v>4</v>
      </c>
      <c r="R22" s="13">
        <f t="shared" si="5"/>
        <v>0</v>
      </c>
      <c r="T22" s="4" t="s">
        <v>70</v>
      </c>
      <c r="U22" s="27">
        <f>(B96+C96+F96+G96)*100/V2</f>
        <v>68.83802816901408</v>
      </c>
      <c r="X22" s="8"/>
      <c r="Y22" s="8"/>
    </row>
    <row r="23" spans="1:25" ht="15">
      <c r="A23" s="17">
        <v>32591</v>
      </c>
      <c r="B23" s="1">
        <f>SUM(PLSP00:PLSP85!B23)</f>
        <v>0</v>
      </c>
      <c r="C23" s="1">
        <f>SUM(PLSP00:PLSP85!C23)</f>
        <v>1</v>
      </c>
      <c r="D23" s="1">
        <f>SUM(PLSP00:PLSP85!D23)</f>
        <v>0</v>
      </c>
      <c r="E23" s="1">
        <f>SUM(PLSP00:PLSP85!E23)</f>
        <v>0</v>
      </c>
      <c r="F23" s="1">
        <f>SUM(PLSP00:PLSP85!F23)</f>
        <v>0</v>
      </c>
      <c r="G23" s="1">
        <f>SUM(PLSP00:PLSP85!G23)</f>
        <v>0</v>
      </c>
      <c r="H23" s="1">
        <f>SUM(PLSP00:PLSP85!H23)</f>
        <v>0</v>
      </c>
      <c r="I23" s="1">
        <f>SUM(PLSP00:PLSP85!I23)</f>
        <v>0</v>
      </c>
      <c r="J23" s="13">
        <f t="shared" si="0"/>
        <v>1</v>
      </c>
      <c r="K23" s="13">
        <f t="shared" si="1"/>
        <v>0</v>
      </c>
      <c r="L23" s="13">
        <f t="shared" si="7"/>
        <v>12</v>
      </c>
      <c r="M23" s="13">
        <f t="shared" si="8"/>
        <v>8</v>
      </c>
      <c r="N23" s="9">
        <f t="shared" si="2"/>
        <v>0.40186915887850466</v>
      </c>
      <c r="O23" s="15">
        <f t="shared" si="9"/>
        <v>8.037383177570094</v>
      </c>
      <c r="P23" s="9">
        <f t="shared" si="3"/>
        <v>9.345794392523361</v>
      </c>
      <c r="Q23" s="13">
        <f t="shared" si="4"/>
        <v>1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1">
        <f>SUM(PLSP00:PLSP85!B24)</f>
        <v>1</v>
      </c>
      <c r="C24" s="1">
        <f>SUM(PLSP00:PLSP85!C24)</f>
        <v>3</v>
      </c>
      <c r="D24" s="1">
        <f>SUM(PLSP00:PLSP85!D24)</f>
        <v>1</v>
      </c>
      <c r="E24" s="1">
        <f>SUM(PLSP00:PLSP85!E24)</f>
        <v>1</v>
      </c>
      <c r="F24" s="1">
        <f>SUM(PLSP00:PLSP85!F24)</f>
        <v>0</v>
      </c>
      <c r="G24" s="1">
        <f>SUM(PLSP00:PLSP85!G24)</f>
        <v>0</v>
      </c>
      <c r="H24" s="1">
        <f>SUM(PLSP00:PLSP85!H24)</f>
        <v>0</v>
      </c>
      <c r="I24" s="1">
        <f>SUM(PLSP00:PLSP85!I24)</f>
        <v>1</v>
      </c>
      <c r="J24" s="13">
        <f t="shared" si="0"/>
        <v>2</v>
      </c>
      <c r="K24" s="13">
        <f t="shared" si="1"/>
        <v>-1</v>
      </c>
      <c r="L24" s="13">
        <f t="shared" si="7"/>
        <v>14</v>
      </c>
      <c r="M24" s="13">
        <f t="shared" si="8"/>
        <v>7</v>
      </c>
      <c r="N24" s="9">
        <f t="shared" si="2"/>
        <v>0.40186915887850466</v>
      </c>
      <c r="O24" s="15">
        <f t="shared" si="9"/>
        <v>8.439252336448599</v>
      </c>
      <c r="P24" s="9">
        <f t="shared" si="3"/>
        <v>9.813084112149529</v>
      </c>
      <c r="Q24" s="13">
        <f t="shared" si="4"/>
        <v>4</v>
      </c>
      <c r="R24" s="13">
        <f t="shared" si="5"/>
        <v>3</v>
      </c>
      <c r="T24" s="12"/>
      <c r="X24" s="8"/>
      <c r="Y24" s="8"/>
    </row>
    <row r="25" spans="1:25" ht="15">
      <c r="A25" s="17">
        <v>32593</v>
      </c>
      <c r="B25" s="1">
        <f>SUM(PLSP00:PLSP85!B25)</f>
        <v>0</v>
      </c>
      <c r="C25" s="1">
        <f>SUM(PLSP00:PLSP85!C25)</f>
        <v>0</v>
      </c>
      <c r="D25" s="1">
        <f>SUM(PLSP00:PLSP85!D25)</f>
        <v>0</v>
      </c>
      <c r="E25" s="1">
        <f>SUM(PLSP00:PLSP85!E25)</f>
        <v>0</v>
      </c>
      <c r="F25" s="1">
        <f>SUM(PLSP00:PLSP85!F25)</f>
        <v>0</v>
      </c>
      <c r="G25" s="1">
        <f>SUM(PLSP00:PLSP85!G25)</f>
        <v>1</v>
      </c>
      <c r="H25" s="1">
        <f>SUM(PLSP00:PLSP85!H25)</f>
        <v>0</v>
      </c>
      <c r="I25" s="1">
        <f>SUM(PLSP00:PLSP85!I25)</f>
        <v>0</v>
      </c>
      <c r="J25" s="13">
        <f t="shared" si="0"/>
        <v>0</v>
      </c>
      <c r="K25" s="13">
        <f t="shared" si="1"/>
        <v>1</v>
      </c>
      <c r="L25" s="13">
        <f t="shared" si="7"/>
        <v>14</v>
      </c>
      <c r="M25" s="13">
        <f t="shared" si="8"/>
        <v>8</v>
      </c>
      <c r="N25" s="9">
        <f t="shared" si="2"/>
        <v>0.40186915887850466</v>
      </c>
      <c r="O25" s="15">
        <f t="shared" si="9"/>
        <v>8.841121495327103</v>
      </c>
      <c r="P25" s="9">
        <f t="shared" si="3"/>
        <v>10.280373831775696</v>
      </c>
      <c r="Q25" s="13">
        <f t="shared" si="4"/>
        <v>1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SUM(PLSP00:PLSP85!B26)</f>
        <v>2</v>
      </c>
      <c r="C26" s="1">
        <f>SUM(PLSP00:PLSP85!C26)</f>
        <v>3</v>
      </c>
      <c r="D26" s="1">
        <f>SUM(PLSP00:PLSP85!D26)</f>
        <v>0</v>
      </c>
      <c r="E26" s="1">
        <f>SUM(PLSP00:PLSP85!E26)</f>
        <v>1</v>
      </c>
      <c r="F26" s="1">
        <f>SUM(PLSP00:PLSP85!F26)</f>
        <v>2</v>
      </c>
      <c r="G26" s="1">
        <f>SUM(PLSP00:PLSP85!G26)</f>
        <v>2</v>
      </c>
      <c r="H26" s="1">
        <f>SUM(PLSP00:PLSP85!H26)</f>
        <v>0</v>
      </c>
      <c r="I26" s="1">
        <f>SUM(PLSP00:PLSP85!I26)</f>
        <v>2</v>
      </c>
      <c r="J26" s="13">
        <f t="shared" si="0"/>
        <v>4</v>
      </c>
      <c r="K26" s="13">
        <f t="shared" si="1"/>
        <v>2</v>
      </c>
      <c r="L26" s="13">
        <f t="shared" si="7"/>
        <v>18</v>
      </c>
      <c r="M26" s="13">
        <f t="shared" si="8"/>
        <v>10</v>
      </c>
      <c r="N26" s="9">
        <f t="shared" si="2"/>
        <v>2.411214953271028</v>
      </c>
      <c r="O26" s="15">
        <f t="shared" si="9"/>
        <v>11.25233644859813</v>
      </c>
      <c r="P26" s="9">
        <f t="shared" si="3"/>
        <v>13.084112149532704</v>
      </c>
      <c r="Q26" s="13">
        <f t="shared" si="4"/>
        <v>9</v>
      </c>
      <c r="R26" s="13">
        <f t="shared" si="5"/>
        <v>3</v>
      </c>
      <c r="T26" s="12"/>
      <c r="X26" s="8"/>
      <c r="Y26" s="8"/>
    </row>
    <row r="27" spans="1:25" ht="15">
      <c r="A27" s="17">
        <v>32595</v>
      </c>
      <c r="B27" s="1">
        <f>SUM(PLSP00:PLSP85!B27)</f>
        <v>1</v>
      </c>
      <c r="C27" s="1">
        <f>SUM(PLSP00:PLSP85!C27)</f>
        <v>0</v>
      </c>
      <c r="D27" s="1">
        <f>SUM(PLSP00:PLSP85!D27)</f>
        <v>2</v>
      </c>
      <c r="E27" s="1">
        <f>SUM(PLSP00:PLSP85!E27)</f>
        <v>1</v>
      </c>
      <c r="F27" s="1">
        <f>SUM(PLSP00:PLSP85!F27)</f>
        <v>0</v>
      </c>
      <c r="G27" s="1">
        <f>SUM(PLSP00:PLSP85!G27)</f>
        <v>0</v>
      </c>
      <c r="H27" s="1">
        <f>SUM(PLSP00:PLSP85!H27)</f>
        <v>0</v>
      </c>
      <c r="I27" s="1">
        <f>SUM(PLSP00:PLSP85!I27)</f>
        <v>1</v>
      </c>
      <c r="J27" s="13">
        <f t="shared" si="0"/>
        <v>-2</v>
      </c>
      <c r="K27" s="13">
        <f t="shared" si="1"/>
        <v>-1</v>
      </c>
      <c r="L27" s="13">
        <f t="shared" si="7"/>
        <v>16</v>
      </c>
      <c r="M27" s="13">
        <f t="shared" si="8"/>
        <v>9</v>
      </c>
      <c r="N27" s="9">
        <f t="shared" si="2"/>
        <v>-1.205607476635514</v>
      </c>
      <c r="O27" s="15">
        <f t="shared" si="9"/>
        <v>10.046728971962617</v>
      </c>
      <c r="P27" s="9">
        <f t="shared" si="3"/>
        <v>11.682242990654201</v>
      </c>
      <c r="Q27" s="13">
        <f t="shared" si="4"/>
        <v>1</v>
      </c>
      <c r="R27" s="13">
        <f t="shared" si="5"/>
        <v>4</v>
      </c>
      <c r="T27" s="12"/>
      <c r="X27" s="8"/>
      <c r="Y27" s="8"/>
    </row>
    <row r="28" spans="1:20" ht="15">
      <c r="A28" s="17">
        <v>32596</v>
      </c>
      <c r="B28" s="1">
        <f>SUM(PLSP00:PLSP85!B28)</f>
        <v>1</v>
      </c>
      <c r="C28" s="1">
        <f>SUM(PLSP00:PLSP85!C28)</f>
        <v>1</v>
      </c>
      <c r="D28" s="1">
        <f>SUM(PLSP00:PLSP85!D28)</f>
        <v>3</v>
      </c>
      <c r="E28" s="1">
        <f>SUM(PLSP00:PLSP85!E28)</f>
        <v>0</v>
      </c>
      <c r="F28" s="1">
        <f>SUM(PLSP00:PLSP85!F28)</f>
        <v>2</v>
      </c>
      <c r="G28" s="1">
        <f>SUM(PLSP00:PLSP85!G28)</f>
        <v>0</v>
      </c>
      <c r="H28" s="1">
        <f>SUM(PLSP00:PLSP85!H28)</f>
        <v>1</v>
      </c>
      <c r="I28" s="1">
        <f>SUM(PLSP00:PLSP85!I28)</f>
        <v>1</v>
      </c>
      <c r="J28" s="13">
        <f t="shared" si="0"/>
        <v>-1</v>
      </c>
      <c r="K28" s="13">
        <f t="shared" si="1"/>
        <v>0</v>
      </c>
      <c r="L28" s="13">
        <f t="shared" si="7"/>
        <v>15</v>
      </c>
      <c r="M28" s="13">
        <f t="shared" si="8"/>
        <v>9</v>
      </c>
      <c r="N28" s="9">
        <f t="shared" si="2"/>
        <v>-0.40186915887850466</v>
      </c>
      <c r="O28" s="15">
        <f t="shared" si="9"/>
        <v>9.644859813084112</v>
      </c>
      <c r="P28" s="9">
        <f t="shared" si="3"/>
        <v>11.214953271028033</v>
      </c>
      <c r="Q28" s="13">
        <f t="shared" si="4"/>
        <v>4</v>
      </c>
      <c r="R28" s="13">
        <f t="shared" si="5"/>
        <v>5</v>
      </c>
      <c r="T28" s="12"/>
    </row>
    <row r="29" spans="1:18" ht="15">
      <c r="A29" s="17">
        <v>32597</v>
      </c>
      <c r="B29" s="1">
        <f>SUM(PLSP00:PLSP85!B29)</f>
        <v>1</v>
      </c>
      <c r="C29" s="1">
        <f>SUM(PLSP00:PLSP85!C29)</f>
        <v>1</v>
      </c>
      <c r="D29" s="1">
        <f>SUM(PLSP00:PLSP85!D29)</f>
        <v>0</v>
      </c>
      <c r="E29" s="1">
        <f>SUM(PLSP00:PLSP85!E29)</f>
        <v>0</v>
      </c>
      <c r="F29" s="1">
        <f>SUM(PLSP00:PLSP85!F29)</f>
        <v>0</v>
      </c>
      <c r="G29" s="1">
        <f>SUM(PLSP00:PLSP85!G29)</f>
        <v>0</v>
      </c>
      <c r="H29" s="1">
        <f>SUM(PLSP00:PLSP85!H29)</f>
        <v>0</v>
      </c>
      <c r="I29" s="1">
        <f>SUM(PLSP00:PLSP85!I29)</f>
        <v>0</v>
      </c>
      <c r="J29" s="13">
        <f t="shared" si="0"/>
        <v>2</v>
      </c>
      <c r="K29" s="13">
        <f t="shared" si="1"/>
        <v>0</v>
      </c>
      <c r="L29" s="13">
        <f t="shared" si="7"/>
        <v>17</v>
      </c>
      <c r="M29" s="13">
        <f t="shared" si="8"/>
        <v>9</v>
      </c>
      <c r="N29" s="9">
        <f t="shared" si="2"/>
        <v>0.8037383177570093</v>
      </c>
      <c r="O29" s="15">
        <f t="shared" si="9"/>
        <v>10.448598130841122</v>
      </c>
      <c r="P29" s="9">
        <f t="shared" si="3"/>
        <v>12.149532710280369</v>
      </c>
      <c r="Q29" s="13">
        <f t="shared" si="4"/>
        <v>2</v>
      </c>
      <c r="R29" s="13">
        <f t="shared" si="5"/>
        <v>0</v>
      </c>
    </row>
    <row r="30" spans="1:20" ht="15">
      <c r="A30" s="17">
        <v>32598</v>
      </c>
      <c r="B30" s="1">
        <f>SUM(PLSP00:PLSP85!B30)</f>
        <v>0</v>
      </c>
      <c r="C30" s="1">
        <f>SUM(PLSP00:PLSP85!C30)</f>
        <v>0</v>
      </c>
      <c r="D30" s="1">
        <f>SUM(PLSP00:PLSP85!D30)</f>
        <v>0</v>
      </c>
      <c r="E30" s="1">
        <f>SUM(PLSP00:PLSP85!E30)</f>
        <v>1</v>
      </c>
      <c r="F30" s="1">
        <f>SUM(PLSP00:PLSP85!F30)</f>
        <v>0</v>
      </c>
      <c r="G30" s="1">
        <f>SUM(PLSP00:PLSP85!G30)</f>
        <v>0</v>
      </c>
      <c r="H30" s="1">
        <f>SUM(PLSP00:PLSP85!H30)</f>
        <v>0</v>
      </c>
      <c r="I30" s="1">
        <f>SUM(PLSP00:PLSP85!I30)</f>
        <v>2</v>
      </c>
      <c r="J30" s="13">
        <f t="shared" si="0"/>
        <v>-1</v>
      </c>
      <c r="K30" s="13">
        <f t="shared" si="1"/>
        <v>-2</v>
      </c>
      <c r="L30" s="13">
        <f t="shared" si="7"/>
        <v>16</v>
      </c>
      <c r="M30" s="13">
        <f t="shared" si="8"/>
        <v>7</v>
      </c>
      <c r="N30" s="9">
        <f t="shared" si="2"/>
        <v>-1.205607476635514</v>
      </c>
      <c r="O30" s="15">
        <f t="shared" si="9"/>
        <v>9.242990654205608</v>
      </c>
      <c r="P30" s="9">
        <f t="shared" si="3"/>
        <v>10.747663551401864</v>
      </c>
      <c r="Q30" s="13">
        <f t="shared" si="4"/>
        <v>0</v>
      </c>
      <c r="R30" s="13">
        <f t="shared" si="5"/>
        <v>3</v>
      </c>
      <c r="T30" s="12"/>
    </row>
    <row r="31" spans="1:20" ht="15">
      <c r="A31" s="17">
        <v>32599</v>
      </c>
      <c r="B31" s="1">
        <f>SUM(PLSP00:PLSP85!B31)</f>
        <v>0</v>
      </c>
      <c r="C31" s="1">
        <f>SUM(PLSP00:PLSP85!C31)</f>
        <v>0</v>
      </c>
      <c r="D31" s="1">
        <f>SUM(PLSP00:PLSP85!D31)</f>
        <v>0</v>
      </c>
      <c r="E31" s="1">
        <f>SUM(PLSP00:PLSP85!E31)</f>
        <v>3</v>
      </c>
      <c r="F31" s="1">
        <f>SUM(PLSP00:PLSP85!F31)</f>
        <v>1</v>
      </c>
      <c r="G31" s="1">
        <f>SUM(PLSP00:PLSP85!G31)</f>
        <v>5</v>
      </c>
      <c r="H31" s="1">
        <f>SUM(PLSP00:PLSP85!H31)</f>
        <v>1</v>
      </c>
      <c r="I31" s="1">
        <f>SUM(PLSP00:PLSP85!I31)</f>
        <v>1</v>
      </c>
      <c r="J31" s="13">
        <f t="shared" si="0"/>
        <v>-3</v>
      </c>
      <c r="K31" s="13">
        <f t="shared" si="1"/>
        <v>4</v>
      </c>
      <c r="L31" s="13">
        <f t="shared" si="7"/>
        <v>13</v>
      </c>
      <c r="M31" s="13">
        <f t="shared" si="8"/>
        <v>11</v>
      </c>
      <c r="N31" s="9">
        <f t="shared" si="2"/>
        <v>0.40186915887850466</v>
      </c>
      <c r="O31" s="15">
        <f t="shared" si="9"/>
        <v>9.644859813084112</v>
      </c>
      <c r="P31" s="9">
        <f t="shared" si="3"/>
        <v>11.214953271028033</v>
      </c>
      <c r="Q31" s="13">
        <f t="shared" si="4"/>
        <v>6</v>
      </c>
      <c r="R31" s="13">
        <f t="shared" si="5"/>
        <v>5</v>
      </c>
      <c r="T31" s="12"/>
    </row>
    <row r="32" spans="1:18" ht="15">
      <c r="A32" s="17">
        <v>32600</v>
      </c>
      <c r="B32" s="1">
        <f>SUM(PLSP00:PLSP85!B32)</f>
        <v>2</v>
      </c>
      <c r="C32" s="1">
        <f>SUM(PLSP00:PLSP85!C32)</f>
        <v>0</v>
      </c>
      <c r="D32" s="1">
        <f>SUM(PLSP00:PLSP85!D32)</f>
        <v>0</v>
      </c>
      <c r="E32" s="1">
        <f>SUM(PLSP00:PLSP85!E32)</f>
        <v>0</v>
      </c>
      <c r="F32" s="1">
        <f>SUM(PLSP00:PLSP85!F32)</f>
        <v>0</v>
      </c>
      <c r="G32" s="1">
        <f>SUM(PLSP00:PLSP85!G32)</f>
        <v>3</v>
      </c>
      <c r="H32" s="1">
        <f>SUM(PLSP00:PLSP85!H32)</f>
        <v>0</v>
      </c>
      <c r="I32" s="1">
        <f>SUM(PLSP00:PLSP85!I32)</f>
        <v>2</v>
      </c>
      <c r="J32" s="13">
        <f t="shared" si="0"/>
        <v>2</v>
      </c>
      <c r="K32" s="13">
        <f t="shared" si="1"/>
        <v>1</v>
      </c>
      <c r="L32" s="13">
        <f t="shared" si="7"/>
        <v>15</v>
      </c>
      <c r="M32" s="13">
        <f t="shared" si="8"/>
        <v>12</v>
      </c>
      <c r="N32" s="9">
        <f t="shared" si="2"/>
        <v>1.205607476635514</v>
      </c>
      <c r="O32" s="15">
        <f t="shared" si="9"/>
        <v>10.850467289719626</v>
      </c>
      <c r="P32" s="9">
        <f t="shared" si="3"/>
        <v>12.616822429906536</v>
      </c>
      <c r="Q32" s="13">
        <f t="shared" si="4"/>
        <v>5</v>
      </c>
      <c r="R32" s="13">
        <f t="shared" si="5"/>
        <v>2</v>
      </c>
    </row>
    <row r="33" spans="1:18" ht="15">
      <c r="A33" s="17">
        <v>32601</v>
      </c>
      <c r="B33" s="1">
        <f>SUM(PLSP00:PLSP85!B33)</f>
        <v>2</v>
      </c>
      <c r="C33" s="1">
        <f>SUM(PLSP00:PLSP85!C33)</f>
        <v>1</v>
      </c>
      <c r="D33" s="1">
        <f>SUM(PLSP00:PLSP85!D33)</f>
        <v>2</v>
      </c>
      <c r="E33" s="1">
        <f>SUM(PLSP00:PLSP85!E33)</f>
        <v>1</v>
      </c>
      <c r="F33" s="1">
        <f>SUM(PLSP00:PLSP85!F33)</f>
        <v>0</v>
      </c>
      <c r="G33" s="1">
        <f>SUM(PLSP00:PLSP85!G33)</f>
        <v>1</v>
      </c>
      <c r="H33" s="1">
        <f>SUM(PLSP00:PLSP85!H33)</f>
        <v>0</v>
      </c>
      <c r="I33" s="1">
        <f>SUM(PLSP00:PLSP85!I33)</f>
        <v>1</v>
      </c>
      <c r="J33" s="13">
        <f t="shared" si="0"/>
        <v>0</v>
      </c>
      <c r="K33" s="13">
        <f t="shared" si="1"/>
        <v>0</v>
      </c>
      <c r="L33" s="13">
        <f t="shared" si="7"/>
        <v>15</v>
      </c>
      <c r="M33" s="13">
        <f t="shared" si="8"/>
        <v>12</v>
      </c>
      <c r="N33" s="9">
        <f t="shared" si="2"/>
        <v>0</v>
      </c>
      <c r="O33" s="15">
        <f t="shared" si="9"/>
        <v>10.850467289719626</v>
      </c>
      <c r="P33" s="9">
        <f t="shared" si="3"/>
        <v>12.616822429906536</v>
      </c>
      <c r="Q33" s="13">
        <f t="shared" si="4"/>
        <v>4</v>
      </c>
      <c r="R33" s="13">
        <f t="shared" si="5"/>
        <v>4</v>
      </c>
    </row>
    <row r="34" spans="1:18" ht="15">
      <c r="A34" s="17">
        <v>32602</v>
      </c>
      <c r="B34" s="1">
        <f>SUM(PLSP00:PLSP85!B34)</f>
        <v>0</v>
      </c>
      <c r="C34" s="1">
        <f>SUM(PLSP00:PLSP85!C34)</f>
        <v>3</v>
      </c>
      <c r="D34" s="1">
        <f>SUM(PLSP00:PLSP85!D34)</f>
        <v>2</v>
      </c>
      <c r="E34" s="1">
        <f>SUM(PLSP00:PLSP85!E34)</f>
        <v>0</v>
      </c>
      <c r="F34" s="1">
        <f>SUM(PLSP00:PLSP85!F34)</f>
        <v>0</v>
      </c>
      <c r="G34" s="1">
        <f>SUM(PLSP00:PLSP85!G34)</f>
        <v>4</v>
      </c>
      <c r="H34" s="1">
        <f>SUM(PLSP00:PLSP85!H34)</f>
        <v>0</v>
      </c>
      <c r="I34" s="1">
        <f>SUM(PLSP00:PLSP85!I34)</f>
        <v>1</v>
      </c>
      <c r="J34" s="13">
        <f t="shared" si="0"/>
        <v>1</v>
      </c>
      <c r="K34" s="13">
        <f t="shared" si="1"/>
        <v>3</v>
      </c>
      <c r="L34" s="13">
        <f t="shared" si="7"/>
        <v>16</v>
      </c>
      <c r="M34" s="13">
        <f t="shared" si="8"/>
        <v>15</v>
      </c>
      <c r="N34" s="9">
        <f t="shared" si="2"/>
        <v>1.6074766355140186</v>
      </c>
      <c r="O34" s="15">
        <f t="shared" si="9"/>
        <v>12.457943925233645</v>
      </c>
      <c r="P34" s="9">
        <f t="shared" si="3"/>
        <v>14.485981308411207</v>
      </c>
      <c r="Q34" s="13">
        <f t="shared" si="4"/>
        <v>7</v>
      </c>
      <c r="R34" s="13">
        <f t="shared" si="5"/>
        <v>3</v>
      </c>
    </row>
    <row r="35" spans="1:18" ht="15">
      <c r="A35" s="17">
        <v>32603</v>
      </c>
      <c r="B35" s="1">
        <f>SUM(PLSP00:PLSP85!B35)</f>
        <v>2</v>
      </c>
      <c r="C35" s="1">
        <f>SUM(PLSP00:PLSP85!C35)</f>
        <v>1</v>
      </c>
      <c r="D35" s="1">
        <f>SUM(PLSP00:PLSP85!D35)</f>
        <v>1</v>
      </c>
      <c r="E35" s="1">
        <f>SUM(PLSP00:PLSP85!E35)</f>
        <v>1</v>
      </c>
      <c r="F35" s="1">
        <f>SUM(PLSP00:PLSP85!F35)</f>
        <v>0</v>
      </c>
      <c r="G35" s="1">
        <f>SUM(PLSP00:PLSP85!G35)</f>
        <v>5</v>
      </c>
      <c r="H35" s="1">
        <f>SUM(PLSP00:PLSP85!H35)</f>
        <v>0</v>
      </c>
      <c r="I35" s="1">
        <f>SUM(PLSP00:PLSP85!I35)</f>
        <v>1</v>
      </c>
      <c r="J35" s="13">
        <f t="shared" si="0"/>
        <v>1</v>
      </c>
      <c r="K35" s="13">
        <f t="shared" si="1"/>
        <v>4</v>
      </c>
      <c r="L35" s="13">
        <f t="shared" si="7"/>
        <v>17</v>
      </c>
      <c r="M35" s="13">
        <f t="shared" si="8"/>
        <v>19</v>
      </c>
      <c r="N35" s="9">
        <f t="shared" si="2"/>
        <v>2.0093457943925235</v>
      </c>
      <c r="O35" s="15">
        <f t="shared" si="9"/>
        <v>14.467289719626168</v>
      </c>
      <c r="P35" s="9">
        <f t="shared" si="3"/>
        <v>16.822429906542045</v>
      </c>
      <c r="Q35" s="13">
        <f t="shared" si="4"/>
        <v>8</v>
      </c>
      <c r="R35" s="13">
        <f t="shared" si="5"/>
        <v>3</v>
      </c>
    </row>
    <row r="36" spans="1:18" ht="15">
      <c r="A36" s="17">
        <v>32604</v>
      </c>
      <c r="B36" s="1">
        <f>SUM(PLSP00:PLSP85!B36)</f>
        <v>1</v>
      </c>
      <c r="C36" s="1">
        <f>SUM(PLSP00:PLSP85!C36)</f>
        <v>1</v>
      </c>
      <c r="D36" s="1">
        <f>SUM(PLSP00:PLSP85!D36)</f>
        <v>1</v>
      </c>
      <c r="E36" s="1">
        <f>SUM(PLSP00:PLSP85!E36)</f>
        <v>0</v>
      </c>
      <c r="F36" s="1">
        <f>SUM(PLSP00:PLSP85!F36)</f>
        <v>0</v>
      </c>
      <c r="G36" s="1">
        <f>SUM(PLSP00:PLSP85!G36)</f>
        <v>2</v>
      </c>
      <c r="H36" s="1">
        <f>SUM(PLSP00:PLSP85!H36)</f>
        <v>0</v>
      </c>
      <c r="I36" s="1">
        <f>SUM(PLSP00:PLSP85!I36)</f>
        <v>1</v>
      </c>
      <c r="J36" s="13">
        <f aca="true" t="shared" si="12" ref="J36:J67">+B36+C36-D36-E36</f>
        <v>1</v>
      </c>
      <c r="K36" s="13">
        <f aca="true" t="shared" si="13" ref="K36:K67">+F36+G36-H36-I36</f>
        <v>1</v>
      </c>
      <c r="L36" s="13">
        <f t="shared" si="7"/>
        <v>18</v>
      </c>
      <c r="M36" s="13">
        <f t="shared" si="8"/>
        <v>20</v>
      </c>
      <c r="N36" s="9">
        <f aca="true" t="shared" si="14" ref="N36:N67">(+J36+K36)*($J$96/($J$96+$K$96))</f>
        <v>0.8037383177570093</v>
      </c>
      <c r="O36" s="15">
        <f t="shared" si="9"/>
        <v>15.271028037383177</v>
      </c>
      <c r="P36" s="9">
        <f aca="true" t="shared" si="15" ref="P36:P67">O36*100/$N$96</f>
        <v>17.757009345794383</v>
      </c>
      <c r="Q36" s="13">
        <f aca="true" t="shared" si="16" ref="Q36:Q67">+B36+C36+F36+G36</f>
        <v>4</v>
      </c>
      <c r="R36" s="13">
        <f aca="true" t="shared" si="17" ref="R36:R67">D36+E36+H36+I36</f>
        <v>2</v>
      </c>
    </row>
    <row r="37" spans="1:18" ht="15">
      <c r="A37" s="17">
        <v>32605</v>
      </c>
      <c r="B37" s="1">
        <f>SUM(PLSP00:PLSP85!B37)</f>
        <v>0</v>
      </c>
      <c r="C37" s="1">
        <f>SUM(PLSP00:PLSP85!C37)</f>
        <v>1</v>
      </c>
      <c r="D37" s="1">
        <f>SUM(PLSP00:PLSP85!D37)</f>
        <v>1</v>
      </c>
      <c r="E37" s="1">
        <f>SUM(PLSP00:PLSP85!E37)</f>
        <v>0</v>
      </c>
      <c r="F37" s="1">
        <f>SUM(PLSP00:PLSP85!F37)</f>
        <v>0</v>
      </c>
      <c r="G37" s="1">
        <f>SUM(PLSP00:PLSP85!G37)</f>
        <v>4</v>
      </c>
      <c r="H37" s="1">
        <f>SUM(PLSP00:PLSP85!H37)</f>
        <v>1</v>
      </c>
      <c r="I37" s="1">
        <f>SUM(PLSP00:PLSP85!I37)</f>
        <v>1</v>
      </c>
      <c r="J37" s="13">
        <f t="shared" si="12"/>
        <v>0</v>
      </c>
      <c r="K37" s="13">
        <f t="shared" si="13"/>
        <v>2</v>
      </c>
      <c r="L37" s="13">
        <f aca="true" t="shared" si="18" ref="L37:L68">L36+J37</f>
        <v>18</v>
      </c>
      <c r="M37" s="13">
        <f aca="true" t="shared" si="19" ref="M37:M68">M36+K37</f>
        <v>22</v>
      </c>
      <c r="N37" s="9">
        <f t="shared" si="14"/>
        <v>0.8037383177570093</v>
      </c>
      <c r="O37" s="15">
        <f aca="true" t="shared" si="20" ref="O37:O68">O36+N37</f>
        <v>16.074766355140188</v>
      </c>
      <c r="P37" s="9">
        <f t="shared" si="15"/>
        <v>18.691588785046722</v>
      </c>
      <c r="Q37" s="13">
        <f t="shared" si="16"/>
        <v>5</v>
      </c>
      <c r="R37" s="13">
        <f t="shared" si="17"/>
        <v>3</v>
      </c>
    </row>
    <row r="38" spans="1:18" ht="15">
      <c r="A38" s="17">
        <v>32606</v>
      </c>
      <c r="B38" s="1">
        <f>SUM(PLSP00:PLSP85!B38)</f>
        <v>1</v>
      </c>
      <c r="C38" s="1">
        <f>SUM(PLSP00:PLSP85!C38)</f>
        <v>2</v>
      </c>
      <c r="D38" s="1">
        <f>SUM(PLSP00:PLSP85!D38)</f>
        <v>0</v>
      </c>
      <c r="E38" s="1">
        <f>SUM(PLSP00:PLSP85!E38)</f>
        <v>0</v>
      </c>
      <c r="F38" s="1">
        <f>SUM(PLSP00:PLSP85!F38)</f>
        <v>1</v>
      </c>
      <c r="G38" s="1">
        <f>SUM(PLSP00:PLSP85!G38)</f>
        <v>6</v>
      </c>
      <c r="H38" s="1">
        <f>SUM(PLSP00:PLSP85!H38)</f>
        <v>1</v>
      </c>
      <c r="I38" s="1">
        <f>SUM(PLSP00:PLSP85!I38)</f>
        <v>0</v>
      </c>
      <c r="J38" s="13">
        <f t="shared" si="12"/>
        <v>3</v>
      </c>
      <c r="K38" s="13">
        <f t="shared" si="13"/>
        <v>6</v>
      </c>
      <c r="L38" s="13">
        <f t="shared" si="18"/>
        <v>21</v>
      </c>
      <c r="M38" s="13">
        <f t="shared" si="19"/>
        <v>28</v>
      </c>
      <c r="N38" s="9">
        <f t="shared" si="14"/>
        <v>3.616822429906542</v>
      </c>
      <c r="O38" s="15">
        <f t="shared" si="20"/>
        <v>19.69158878504673</v>
      </c>
      <c r="P38" s="9">
        <f t="shared" si="15"/>
        <v>22.897196261682232</v>
      </c>
      <c r="Q38" s="13">
        <f t="shared" si="16"/>
        <v>10</v>
      </c>
      <c r="R38" s="13">
        <f t="shared" si="17"/>
        <v>1</v>
      </c>
    </row>
    <row r="39" spans="1:19" ht="15">
      <c r="A39" s="17">
        <v>32607</v>
      </c>
      <c r="B39" s="1">
        <f>SUM(PLSP00:PLSP85!B39)</f>
        <v>0</v>
      </c>
      <c r="C39" s="1">
        <f>SUM(PLSP00:PLSP85!C39)</f>
        <v>3</v>
      </c>
      <c r="D39" s="1">
        <f>SUM(PLSP00:PLSP85!D39)</f>
        <v>0</v>
      </c>
      <c r="E39" s="1">
        <f>SUM(PLSP00:PLSP85!E39)</f>
        <v>1</v>
      </c>
      <c r="F39" s="1">
        <f>SUM(PLSP00:PLSP85!F39)</f>
        <v>0</v>
      </c>
      <c r="G39" s="1">
        <f>SUM(PLSP00:PLSP85!G39)</f>
        <v>1</v>
      </c>
      <c r="H39" s="1">
        <f>SUM(PLSP00:PLSP85!H39)</f>
        <v>0</v>
      </c>
      <c r="I39" s="1">
        <f>SUM(PLSP00:PLSP85!I39)</f>
        <v>1</v>
      </c>
      <c r="J39" s="13">
        <f t="shared" si="12"/>
        <v>2</v>
      </c>
      <c r="K39" s="13">
        <f t="shared" si="13"/>
        <v>0</v>
      </c>
      <c r="L39" s="13">
        <f t="shared" si="18"/>
        <v>23</v>
      </c>
      <c r="M39" s="13">
        <f t="shared" si="19"/>
        <v>28</v>
      </c>
      <c r="N39" s="9">
        <f t="shared" si="14"/>
        <v>0.8037383177570093</v>
      </c>
      <c r="O39" s="15">
        <f t="shared" si="20"/>
        <v>20.49532710280374</v>
      </c>
      <c r="P39" s="9">
        <f t="shared" si="15"/>
        <v>23.831775700934568</v>
      </c>
      <c r="Q39" s="13">
        <f t="shared" si="16"/>
        <v>4</v>
      </c>
      <c r="R39" s="13">
        <f t="shared" si="17"/>
        <v>2</v>
      </c>
      <c r="S39" s="12"/>
    </row>
    <row r="40" spans="1:18" ht="15">
      <c r="A40" s="17">
        <v>32608</v>
      </c>
      <c r="B40" s="1">
        <f>SUM(PLSP00:PLSP85!B40)</f>
        <v>2</v>
      </c>
      <c r="C40" s="1">
        <f>SUM(PLSP00:PLSP85!C40)</f>
        <v>9</v>
      </c>
      <c r="D40" s="1">
        <f>SUM(PLSP00:PLSP85!D40)</f>
        <v>2</v>
      </c>
      <c r="E40" s="1">
        <f>SUM(PLSP00:PLSP85!E40)</f>
        <v>1</v>
      </c>
      <c r="F40" s="1">
        <f>SUM(PLSP00:PLSP85!F40)</f>
        <v>0</v>
      </c>
      <c r="G40" s="1">
        <f>SUM(PLSP00:PLSP85!G40)</f>
        <v>3</v>
      </c>
      <c r="H40" s="1">
        <f>SUM(PLSP00:PLSP85!H40)</f>
        <v>1</v>
      </c>
      <c r="I40" s="1">
        <f>SUM(PLSP00:PLSP85!I40)</f>
        <v>0</v>
      </c>
      <c r="J40" s="13">
        <f t="shared" si="12"/>
        <v>8</v>
      </c>
      <c r="K40" s="13">
        <f t="shared" si="13"/>
        <v>2</v>
      </c>
      <c r="L40" s="13">
        <f t="shared" si="18"/>
        <v>31</v>
      </c>
      <c r="M40" s="13">
        <f t="shared" si="19"/>
        <v>30</v>
      </c>
      <c r="N40" s="9">
        <f t="shared" si="14"/>
        <v>4.018691588785047</v>
      </c>
      <c r="O40" s="15">
        <f t="shared" si="20"/>
        <v>24.514018691588785</v>
      </c>
      <c r="P40" s="9">
        <f t="shared" si="15"/>
        <v>28.504672897196247</v>
      </c>
      <c r="Q40" s="13">
        <f t="shared" si="16"/>
        <v>14</v>
      </c>
      <c r="R40" s="13">
        <f t="shared" si="17"/>
        <v>4</v>
      </c>
    </row>
    <row r="41" spans="1:18" ht="15">
      <c r="A41" s="17">
        <v>32609</v>
      </c>
      <c r="B41" s="1">
        <f>SUM(PLSP00:PLSP85!B41)</f>
        <v>2</v>
      </c>
      <c r="C41" s="1">
        <f>SUM(PLSP00:PLSP85!C41)</f>
        <v>0</v>
      </c>
      <c r="D41" s="1">
        <f>SUM(PLSP00:PLSP85!D41)</f>
        <v>0</v>
      </c>
      <c r="E41" s="1">
        <f>SUM(PLSP00:PLSP85!E41)</f>
        <v>0</v>
      </c>
      <c r="F41" s="1">
        <f>SUM(PLSP00:PLSP85!F41)</f>
        <v>0</v>
      </c>
      <c r="G41" s="1">
        <f>SUM(PLSP00:PLSP85!G41)</f>
        <v>3</v>
      </c>
      <c r="H41" s="1">
        <f>SUM(PLSP00:PLSP85!H41)</f>
        <v>0</v>
      </c>
      <c r="I41" s="1">
        <f>SUM(PLSP00:PLSP85!I41)</f>
        <v>0</v>
      </c>
      <c r="J41" s="13">
        <f t="shared" si="12"/>
        <v>2</v>
      </c>
      <c r="K41" s="13">
        <f t="shared" si="13"/>
        <v>3</v>
      </c>
      <c r="L41" s="13">
        <f t="shared" si="18"/>
        <v>33</v>
      </c>
      <c r="M41" s="13">
        <f t="shared" si="19"/>
        <v>33</v>
      </c>
      <c r="N41" s="9">
        <f t="shared" si="14"/>
        <v>2.0093457943925235</v>
      </c>
      <c r="O41" s="15">
        <f t="shared" si="20"/>
        <v>26.523364485981308</v>
      </c>
      <c r="P41" s="9">
        <f t="shared" si="15"/>
        <v>30.841121495327084</v>
      </c>
      <c r="Q41" s="13">
        <f t="shared" si="16"/>
        <v>5</v>
      </c>
      <c r="R41" s="13">
        <f t="shared" si="17"/>
        <v>0</v>
      </c>
    </row>
    <row r="42" spans="1:18" ht="15">
      <c r="A42" s="17">
        <v>32610</v>
      </c>
      <c r="B42" s="1">
        <f>SUM(PLSP00:PLSP85!B42)</f>
        <v>1</v>
      </c>
      <c r="C42" s="1">
        <f>SUM(PLSP00:PLSP85!C42)</f>
        <v>0</v>
      </c>
      <c r="D42" s="1">
        <f>SUM(PLSP00:PLSP85!D42)</f>
        <v>0</v>
      </c>
      <c r="E42" s="1">
        <f>SUM(PLSP00:PLSP85!E42)</f>
        <v>2</v>
      </c>
      <c r="F42" s="1">
        <f>SUM(PLSP00:PLSP85!F42)</f>
        <v>0</v>
      </c>
      <c r="G42" s="1">
        <f>SUM(PLSP00:PLSP85!G42)</f>
        <v>2</v>
      </c>
      <c r="H42" s="1">
        <f>SUM(PLSP00:PLSP85!H42)</f>
        <v>0</v>
      </c>
      <c r="I42" s="1">
        <f>SUM(PLSP00:PLSP85!I42)</f>
        <v>1</v>
      </c>
      <c r="J42" s="13">
        <f t="shared" si="12"/>
        <v>-1</v>
      </c>
      <c r="K42" s="13">
        <f t="shared" si="13"/>
        <v>1</v>
      </c>
      <c r="L42" s="13">
        <f t="shared" si="18"/>
        <v>32</v>
      </c>
      <c r="M42" s="13">
        <f t="shared" si="19"/>
        <v>34</v>
      </c>
      <c r="N42" s="9">
        <f t="shared" si="14"/>
        <v>0</v>
      </c>
      <c r="O42" s="15">
        <f t="shared" si="20"/>
        <v>26.523364485981308</v>
      </c>
      <c r="P42" s="9">
        <f t="shared" si="15"/>
        <v>30.841121495327084</v>
      </c>
      <c r="Q42" s="13">
        <f t="shared" si="16"/>
        <v>3</v>
      </c>
      <c r="R42" s="13">
        <f t="shared" si="17"/>
        <v>3</v>
      </c>
    </row>
    <row r="43" spans="1:18" ht="15">
      <c r="A43" s="17">
        <v>32611</v>
      </c>
      <c r="B43" s="1">
        <f>SUM(PLSP00:PLSP85!B43)</f>
        <v>1</v>
      </c>
      <c r="C43" s="1">
        <f>SUM(PLSP00:PLSP85!C43)</f>
        <v>1</v>
      </c>
      <c r="D43" s="1">
        <f>SUM(PLSP00:PLSP85!D43)</f>
        <v>0</v>
      </c>
      <c r="E43" s="1">
        <f>SUM(PLSP00:PLSP85!E43)</f>
        <v>0</v>
      </c>
      <c r="F43" s="1">
        <f>SUM(PLSP00:PLSP85!F43)</f>
        <v>0</v>
      </c>
      <c r="G43" s="1">
        <f>SUM(PLSP00:PLSP85!G43)</f>
        <v>3</v>
      </c>
      <c r="H43" s="1">
        <f>SUM(PLSP00:PLSP85!H43)</f>
        <v>0</v>
      </c>
      <c r="I43" s="1">
        <f>SUM(PLSP00:PLSP85!I43)</f>
        <v>0</v>
      </c>
      <c r="J43" s="13">
        <f t="shared" si="12"/>
        <v>2</v>
      </c>
      <c r="K43" s="13">
        <f t="shared" si="13"/>
        <v>3</v>
      </c>
      <c r="L43" s="13">
        <f t="shared" si="18"/>
        <v>34</v>
      </c>
      <c r="M43" s="13">
        <f t="shared" si="19"/>
        <v>37</v>
      </c>
      <c r="N43" s="9">
        <f t="shared" si="14"/>
        <v>2.0093457943925235</v>
      </c>
      <c r="O43" s="15">
        <f t="shared" si="20"/>
        <v>28.53271028037383</v>
      </c>
      <c r="P43" s="9">
        <f t="shared" si="15"/>
        <v>33.17757009345792</v>
      </c>
      <c r="Q43" s="13">
        <f t="shared" si="16"/>
        <v>5</v>
      </c>
      <c r="R43" s="13">
        <f t="shared" si="17"/>
        <v>0</v>
      </c>
    </row>
    <row r="44" spans="1:18" ht="15">
      <c r="A44" s="17">
        <v>32612</v>
      </c>
      <c r="B44" s="1">
        <f>SUM(PLSP00:PLSP85!B44)</f>
        <v>1</v>
      </c>
      <c r="C44" s="1">
        <f>SUM(PLSP00:PLSP85!C44)</f>
        <v>1</v>
      </c>
      <c r="D44" s="1">
        <f>SUM(PLSP00:PLSP85!D44)</f>
        <v>0</v>
      </c>
      <c r="E44" s="1">
        <f>SUM(PLSP00:PLSP85!E44)</f>
        <v>0</v>
      </c>
      <c r="F44" s="1">
        <f>SUM(PLSP00:PLSP85!F44)</f>
        <v>0</v>
      </c>
      <c r="G44" s="1">
        <f>SUM(PLSP00:PLSP85!G44)</f>
        <v>3</v>
      </c>
      <c r="H44" s="1">
        <f>SUM(PLSP00:PLSP85!H44)</f>
        <v>0</v>
      </c>
      <c r="I44" s="1">
        <f>SUM(PLSP00:PLSP85!I44)</f>
        <v>0</v>
      </c>
      <c r="J44" s="13">
        <f t="shared" si="12"/>
        <v>2</v>
      </c>
      <c r="K44" s="13">
        <f t="shared" si="13"/>
        <v>3</v>
      </c>
      <c r="L44" s="13">
        <f t="shared" si="18"/>
        <v>36</v>
      </c>
      <c r="M44" s="13">
        <f t="shared" si="19"/>
        <v>40</v>
      </c>
      <c r="N44" s="9">
        <f t="shared" si="14"/>
        <v>2.0093457943925235</v>
      </c>
      <c r="O44" s="15">
        <f t="shared" si="20"/>
        <v>30.542056074766354</v>
      </c>
      <c r="P44" s="9">
        <f t="shared" si="15"/>
        <v>35.51401869158877</v>
      </c>
      <c r="Q44" s="13">
        <f t="shared" si="16"/>
        <v>5</v>
      </c>
      <c r="R44" s="13">
        <f t="shared" si="17"/>
        <v>0</v>
      </c>
    </row>
    <row r="45" spans="1:18" ht="15">
      <c r="A45" s="17">
        <v>32613</v>
      </c>
      <c r="B45" s="1">
        <f>SUM(PLSP00:PLSP85!B45)</f>
        <v>2</v>
      </c>
      <c r="C45" s="1">
        <f>SUM(PLSP00:PLSP85!C45)</f>
        <v>1</v>
      </c>
      <c r="D45" s="1">
        <f>SUM(PLSP00:PLSP85!D45)</f>
        <v>2</v>
      </c>
      <c r="E45" s="1">
        <f>SUM(PLSP00:PLSP85!E45)</f>
        <v>1</v>
      </c>
      <c r="F45" s="1">
        <f>SUM(PLSP00:PLSP85!F45)</f>
        <v>2</v>
      </c>
      <c r="G45" s="1">
        <f>SUM(PLSP00:PLSP85!G45)</f>
        <v>4</v>
      </c>
      <c r="H45" s="1">
        <f>SUM(PLSP00:PLSP85!H45)</f>
        <v>1</v>
      </c>
      <c r="I45" s="1">
        <f>SUM(PLSP00:PLSP85!I45)</f>
        <v>1</v>
      </c>
      <c r="J45" s="13">
        <f t="shared" si="12"/>
        <v>0</v>
      </c>
      <c r="K45" s="13">
        <f t="shared" si="13"/>
        <v>4</v>
      </c>
      <c r="L45" s="13">
        <f t="shared" si="18"/>
        <v>36</v>
      </c>
      <c r="M45" s="13">
        <f t="shared" si="19"/>
        <v>44</v>
      </c>
      <c r="N45" s="9">
        <f t="shared" si="14"/>
        <v>1.6074766355140186</v>
      </c>
      <c r="O45" s="15">
        <f t="shared" si="20"/>
        <v>32.149532710280376</v>
      </c>
      <c r="P45" s="9">
        <f t="shared" si="15"/>
        <v>37.383177570093444</v>
      </c>
      <c r="Q45" s="13">
        <f t="shared" si="16"/>
        <v>9</v>
      </c>
      <c r="R45" s="13">
        <f t="shared" si="17"/>
        <v>5</v>
      </c>
    </row>
    <row r="46" spans="1:18" ht="15">
      <c r="A46" s="17">
        <v>32614</v>
      </c>
      <c r="B46" s="1">
        <f>SUM(PLSP00:PLSP85!B46)</f>
        <v>0</v>
      </c>
      <c r="C46" s="1">
        <f>SUM(PLSP00:PLSP85!C46)</f>
        <v>0</v>
      </c>
      <c r="D46" s="1">
        <f>SUM(PLSP00:PLSP85!D46)</f>
        <v>0</v>
      </c>
      <c r="E46" s="1">
        <f>SUM(PLSP00:PLSP85!E46)</f>
        <v>0</v>
      </c>
      <c r="F46" s="1">
        <f>SUM(PLSP00:PLSP85!F46)</f>
        <v>0</v>
      </c>
      <c r="G46" s="1">
        <f>SUM(PLSP00:PLSP85!G46)</f>
        <v>1</v>
      </c>
      <c r="H46" s="1">
        <f>SUM(PLSP00:PLSP85!H46)</f>
        <v>0</v>
      </c>
      <c r="I46" s="1">
        <f>SUM(PLSP00:PLSP85!I46)</f>
        <v>0</v>
      </c>
      <c r="J46" s="13">
        <f t="shared" si="12"/>
        <v>0</v>
      </c>
      <c r="K46" s="13">
        <f t="shared" si="13"/>
        <v>1</v>
      </c>
      <c r="L46" s="13">
        <f t="shared" si="18"/>
        <v>36</v>
      </c>
      <c r="M46" s="13">
        <f t="shared" si="19"/>
        <v>45</v>
      </c>
      <c r="N46" s="9">
        <f t="shared" si="14"/>
        <v>0.40186915887850466</v>
      </c>
      <c r="O46" s="15">
        <f t="shared" si="20"/>
        <v>32.55140186915888</v>
      </c>
      <c r="P46" s="9">
        <f t="shared" si="15"/>
        <v>37.85046728971961</v>
      </c>
      <c r="Q46" s="13">
        <f t="shared" si="16"/>
        <v>1</v>
      </c>
      <c r="R46" s="13">
        <f t="shared" si="17"/>
        <v>0</v>
      </c>
    </row>
    <row r="47" spans="1:18" ht="15">
      <c r="A47" s="17">
        <v>32615</v>
      </c>
      <c r="B47" s="1">
        <f>SUM(PLSP00:PLSP85!B47)</f>
        <v>3</v>
      </c>
      <c r="C47" s="1">
        <f>SUM(PLSP00:PLSP85!C47)</f>
        <v>1</v>
      </c>
      <c r="D47" s="1">
        <f>SUM(PLSP00:PLSP85!D47)</f>
        <v>5</v>
      </c>
      <c r="E47" s="1">
        <f>SUM(PLSP00:PLSP85!E47)</f>
        <v>0</v>
      </c>
      <c r="F47" s="1">
        <f>SUM(PLSP00:PLSP85!F47)</f>
        <v>2</v>
      </c>
      <c r="G47" s="1">
        <f>SUM(PLSP00:PLSP85!G47)</f>
        <v>5</v>
      </c>
      <c r="H47" s="1">
        <f>SUM(PLSP00:PLSP85!H47)</f>
        <v>1</v>
      </c>
      <c r="I47" s="1">
        <f>SUM(PLSP00:PLSP85!I47)</f>
        <v>0</v>
      </c>
      <c r="J47" s="13">
        <f t="shared" si="12"/>
        <v>-1</v>
      </c>
      <c r="K47" s="13">
        <f t="shared" si="13"/>
        <v>6</v>
      </c>
      <c r="L47" s="13">
        <f t="shared" si="18"/>
        <v>35</v>
      </c>
      <c r="M47" s="13">
        <f t="shared" si="19"/>
        <v>51</v>
      </c>
      <c r="N47" s="9">
        <f t="shared" si="14"/>
        <v>2.0093457943925235</v>
      </c>
      <c r="O47" s="15">
        <f t="shared" si="20"/>
        <v>34.5607476635514</v>
      </c>
      <c r="P47" s="9">
        <f t="shared" si="15"/>
        <v>40.186915887850446</v>
      </c>
      <c r="Q47" s="13">
        <f t="shared" si="16"/>
        <v>11</v>
      </c>
      <c r="R47" s="13">
        <f t="shared" si="17"/>
        <v>6</v>
      </c>
    </row>
    <row r="48" spans="1:18" ht="15">
      <c r="A48" s="17">
        <v>32616</v>
      </c>
      <c r="B48" s="1">
        <f>SUM(PLSP00:PLSP85!B48)</f>
        <v>0</v>
      </c>
      <c r="C48" s="1">
        <f>SUM(PLSP00:PLSP85!C48)</f>
        <v>1</v>
      </c>
      <c r="D48" s="1">
        <f>SUM(PLSP00:PLSP85!D48)</f>
        <v>0</v>
      </c>
      <c r="E48" s="1">
        <f>SUM(PLSP00:PLSP85!E48)</f>
        <v>0</v>
      </c>
      <c r="F48" s="1">
        <f>SUM(PLSP00:PLSP85!F48)</f>
        <v>0</v>
      </c>
      <c r="G48" s="1">
        <f>SUM(PLSP00:PLSP85!G48)</f>
        <v>0</v>
      </c>
      <c r="H48" s="1">
        <f>SUM(PLSP00:PLSP85!H48)</f>
        <v>0</v>
      </c>
      <c r="I48" s="1">
        <f>SUM(PLSP00:PLSP85!I48)</f>
        <v>1</v>
      </c>
      <c r="J48" s="13">
        <f t="shared" si="12"/>
        <v>1</v>
      </c>
      <c r="K48" s="13">
        <f t="shared" si="13"/>
        <v>-1</v>
      </c>
      <c r="L48" s="13">
        <f t="shared" si="18"/>
        <v>36</v>
      </c>
      <c r="M48" s="13">
        <f t="shared" si="19"/>
        <v>50</v>
      </c>
      <c r="N48" s="9">
        <f t="shared" si="14"/>
        <v>0</v>
      </c>
      <c r="O48" s="15">
        <f t="shared" si="20"/>
        <v>34.5607476635514</v>
      </c>
      <c r="P48" s="9">
        <f t="shared" si="15"/>
        <v>40.186915887850446</v>
      </c>
      <c r="Q48" s="13">
        <f t="shared" si="16"/>
        <v>1</v>
      </c>
      <c r="R48" s="13">
        <f t="shared" si="17"/>
        <v>1</v>
      </c>
    </row>
    <row r="49" spans="1:18" ht="15">
      <c r="A49" s="17">
        <v>32617</v>
      </c>
      <c r="B49" s="1">
        <f>SUM(PLSP00:PLSP85!B49)</f>
        <v>0</v>
      </c>
      <c r="C49" s="1">
        <f>SUM(PLSP00:PLSP85!C49)</f>
        <v>6</v>
      </c>
      <c r="D49" s="1">
        <f>SUM(PLSP00:PLSP85!D49)</f>
        <v>0</v>
      </c>
      <c r="E49" s="1">
        <f>SUM(PLSP00:PLSP85!E49)</f>
        <v>1</v>
      </c>
      <c r="F49" s="1">
        <f>SUM(PLSP00:PLSP85!F49)</f>
        <v>0</v>
      </c>
      <c r="G49" s="1">
        <f>SUM(PLSP00:PLSP85!G49)</f>
        <v>6</v>
      </c>
      <c r="H49" s="1">
        <f>SUM(PLSP00:PLSP85!H49)</f>
        <v>1</v>
      </c>
      <c r="I49" s="1">
        <f>SUM(PLSP00:PLSP85!I49)</f>
        <v>0</v>
      </c>
      <c r="J49" s="13">
        <f t="shared" si="12"/>
        <v>5</v>
      </c>
      <c r="K49" s="13">
        <f t="shared" si="13"/>
        <v>5</v>
      </c>
      <c r="L49" s="13">
        <f t="shared" si="18"/>
        <v>41</v>
      </c>
      <c r="M49" s="13">
        <f t="shared" si="19"/>
        <v>55</v>
      </c>
      <c r="N49" s="9">
        <f t="shared" si="14"/>
        <v>4.018691588785047</v>
      </c>
      <c r="O49" s="15">
        <f t="shared" si="20"/>
        <v>38.57943925233645</v>
      </c>
      <c r="P49" s="9">
        <f t="shared" si="15"/>
        <v>44.85981308411213</v>
      </c>
      <c r="Q49" s="13">
        <f t="shared" si="16"/>
        <v>12</v>
      </c>
      <c r="R49" s="13">
        <f t="shared" si="17"/>
        <v>2</v>
      </c>
    </row>
    <row r="50" spans="1:18" ht="15">
      <c r="A50" s="17">
        <v>32618</v>
      </c>
      <c r="B50" s="1">
        <f>SUM(PLSP00:PLSP85!B50)</f>
        <v>3</v>
      </c>
      <c r="C50" s="1">
        <f>SUM(PLSP00:PLSP85!C50)</f>
        <v>2</v>
      </c>
      <c r="D50" s="1">
        <f>SUM(PLSP00:PLSP85!D50)</f>
        <v>1</v>
      </c>
      <c r="E50" s="1">
        <f>SUM(PLSP00:PLSP85!E50)</f>
        <v>2</v>
      </c>
      <c r="F50" s="1">
        <f>SUM(PLSP00:PLSP85!F50)</f>
        <v>0</v>
      </c>
      <c r="G50" s="1">
        <f>SUM(PLSP00:PLSP85!G50)</f>
        <v>4</v>
      </c>
      <c r="H50" s="1">
        <f>SUM(PLSP00:PLSP85!H50)</f>
        <v>0</v>
      </c>
      <c r="I50" s="1">
        <f>SUM(PLSP00:PLSP85!I50)</f>
        <v>2</v>
      </c>
      <c r="J50" s="13">
        <f t="shared" si="12"/>
        <v>2</v>
      </c>
      <c r="K50" s="13">
        <f t="shared" si="13"/>
        <v>2</v>
      </c>
      <c r="L50" s="13">
        <f t="shared" si="18"/>
        <v>43</v>
      </c>
      <c r="M50" s="13">
        <f t="shared" si="19"/>
        <v>57</v>
      </c>
      <c r="N50" s="9">
        <f t="shared" si="14"/>
        <v>1.6074766355140186</v>
      </c>
      <c r="O50" s="15">
        <f t="shared" si="20"/>
        <v>40.18691588785047</v>
      </c>
      <c r="P50" s="9">
        <f t="shared" si="15"/>
        <v>46.728971962616804</v>
      </c>
      <c r="Q50" s="13">
        <f t="shared" si="16"/>
        <v>9</v>
      </c>
      <c r="R50" s="13">
        <f t="shared" si="17"/>
        <v>5</v>
      </c>
    </row>
    <row r="51" spans="1:18" ht="15">
      <c r="A51" s="17">
        <v>32619</v>
      </c>
      <c r="B51" s="1">
        <f>SUM(PLSP00:PLSP85!B51)</f>
        <v>1</v>
      </c>
      <c r="C51" s="1">
        <f>SUM(PLSP00:PLSP85!C51)</f>
        <v>3</v>
      </c>
      <c r="D51" s="1">
        <f>SUM(PLSP00:PLSP85!D51)</f>
        <v>0</v>
      </c>
      <c r="E51" s="1">
        <f>SUM(PLSP00:PLSP85!E51)</f>
        <v>3</v>
      </c>
      <c r="F51" s="1">
        <f>SUM(PLSP00:PLSP85!F51)</f>
        <v>0</v>
      </c>
      <c r="G51" s="1">
        <f>SUM(PLSP00:PLSP85!G51)</f>
        <v>0</v>
      </c>
      <c r="H51" s="1">
        <f>SUM(PLSP00:PLSP85!H51)</f>
        <v>0</v>
      </c>
      <c r="I51" s="1">
        <f>SUM(PLSP00:PLSP85!I51)</f>
        <v>2</v>
      </c>
      <c r="J51" s="13">
        <f t="shared" si="12"/>
        <v>1</v>
      </c>
      <c r="K51" s="13">
        <f t="shared" si="13"/>
        <v>-2</v>
      </c>
      <c r="L51" s="13">
        <f t="shared" si="18"/>
        <v>44</v>
      </c>
      <c r="M51" s="13">
        <f t="shared" si="19"/>
        <v>55</v>
      </c>
      <c r="N51" s="9">
        <f t="shared" si="14"/>
        <v>-0.40186915887850466</v>
      </c>
      <c r="O51" s="15">
        <f t="shared" si="20"/>
        <v>39.78504672897196</v>
      </c>
      <c r="P51" s="9">
        <f t="shared" si="15"/>
        <v>46.26168224299064</v>
      </c>
      <c r="Q51" s="13">
        <f t="shared" si="16"/>
        <v>4</v>
      </c>
      <c r="R51" s="13">
        <f t="shared" si="17"/>
        <v>5</v>
      </c>
    </row>
    <row r="52" spans="1:18" ht="15">
      <c r="A52" s="17">
        <v>32620</v>
      </c>
      <c r="B52" s="1">
        <f>SUM(PLSP00:PLSP85!B52)</f>
        <v>4</v>
      </c>
      <c r="C52" s="1">
        <f>SUM(PLSP00:PLSP85!C52)</f>
        <v>5</v>
      </c>
      <c r="D52" s="1">
        <f>SUM(PLSP00:PLSP85!D52)</f>
        <v>3</v>
      </c>
      <c r="E52" s="1">
        <f>SUM(PLSP00:PLSP85!E52)</f>
        <v>2</v>
      </c>
      <c r="F52" s="1">
        <f>SUM(PLSP00:PLSP85!F52)</f>
        <v>2</v>
      </c>
      <c r="G52" s="1">
        <f>SUM(PLSP00:PLSP85!G52)</f>
        <v>12</v>
      </c>
      <c r="H52" s="1">
        <f>SUM(PLSP00:PLSP85!H52)</f>
        <v>3</v>
      </c>
      <c r="I52" s="1">
        <f>SUM(PLSP00:PLSP85!I52)</f>
        <v>1</v>
      </c>
      <c r="J52" s="13">
        <f t="shared" si="12"/>
        <v>4</v>
      </c>
      <c r="K52" s="13">
        <f t="shared" si="13"/>
        <v>10</v>
      </c>
      <c r="L52" s="13">
        <f t="shared" si="18"/>
        <v>48</v>
      </c>
      <c r="M52" s="13">
        <f t="shared" si="19"/>
        <v>65</v>
      </c>
      <c r="N52" s="9">
        <f t="shared" si="14"/>
        <v>5.626168224299065</v>
      </c>
      <c r="O52" s="15">
        <f t="shared" si="20"/>
        <v>45.41121495327103</v>
      </c>
      <c r="P52" s="9">
        <f t="shared" si="15"/>
        <v>52.80373831775698</v>
      </c>
      <c r="Q52" s="13">
        <f t="shared" si="16"/>
        <v>23</v>
      </c>
      <c r="R52" s="13">
        <f t="shared" si="17"/>
        <v>9</v>
      </c>
    </row>
    <row r="53" spans="1:19" ht="15">
      <c r="A53" s="17">
        <v>32621</v>
      </c>
      <c r="B53" s="1">
        <f>SUM(PLSP00:PLSP85!B53)</f>
        <v>0</v>
      </c>
      <c r="C53" s="1">
        <f>SUM(PLSP00:PLSP85!C53)</f>
        <v>0</v>
      </c>
      <c r="D53" s="1">
        <f>SUM(PLSP00:PLSP85!D53)</f>
        <v>0</v>
      </c>
      <c r="E53" s="1">
        <f>SUM(PLSP00:PLSP85!E53)</f>
        <v>0</v>
      </c>
      <c r="F53" s="1">
        <f>SUM(PLSP00:PLSP85!F53)</f>
        <v>0</v>
      </c>
      <c r="G53" s="1">
        <f>SUM(PLSP00:PLSP85!G53)</f>
        <v>0</v>
      </c>
      <c r="H53" s="1">
        <f>SUM(PLSP00:PLSP85!H53)</f>
        <v>2</v>
      </c>
      <c r="I53" s="1">
        <f>SUM(PLSP00:PLSP85!I53)</f>
        <v>1</v>
      </c>
      <c r="J53" s="13">
        <f t="shared" si="12"/>
        <v>0</v>
      </c>
      <c r="K53" s="13">
        <f t="shared" si="13"/>
        <v>-3</v>
      </c>
      <c r="L53" s="13">
        <f t="shared" si="18"/>
        <v>48</v>
      </c>
      <c r="M53" s="13">
        <f t="shared" si="19"/>
        <v>62</v>
      </c>
      <c r="N53" s="9">
        <f t="shared" si="14"/>
        <v>-1.205607476635514</v>
      </c>
      <c r="O53" s="15">
        <f t="shared" si="20"/>
        <v>44.205607476635514</v>
      </c>
      <c r="P53" s="9">
        <f t="shared" si="15"/>
        <v>51.401869158878476</v>
      </c>
      <c r="Q53" s="13">
        <f t="shared" si="16"/>
        <v>0</v>
      </c>
      <c r="R53" s="13">
        <f t="shared" si="17"/>
        <v>3</v>
      </c>
      <c r="S53" s="12"/>
    </row>
    <row r="54" spans="1:18" ht="15">
      <c r="A54" s="17">
        <v>32622</v>
      </c>
      <c r="B54" s="1">
        <f>SUM(PLSP00:PLSP85!B54)</f>
        <v>1</v>
      </c>
      <c r="C54" s="1">
        <f>SUM(PLSP00:PLSP85!C54)</f>
        <v>4</v>
      </c>
      <c r="D54" s="1">
        <f>SUM(PLSP00:PLSP85!D54)</f>
        <v>0</v>
      </c>
      <c r="E54" s="1">
        <f>SUM(PLSP00:PLSP85!E54)</f>
        <v>0</v>
      </c>
      <c r="F54" s="1">
        <f>SUM(PLSP00:PLSP85!F54)</f>
        <v>1</v>
      </c>
      <c r="G54" s="1">
        <f>SUM(PLSP00:PLSP85!G54)</f>
        <v>4</v>
      </c>
      <c r="H54" s="1">
        <f>SUM(PLSP00:PLSP85!H54)</f>
        <v>1</v>
      </c>
      <c r="I54" s="1">
        <f>SUM(PLSP00:PLSP85!I54)</f>
        <v>0</v>
      </c>
      <c r="J54" s="13">
        <f t="shared" si="12"/>
        <v>5</v>
      </c>
      <c r="K54" s="13">
        <f t="shared" si="13"/>
        <v>4</v>
      </c>
      <c r="L54" s="13">
        <f t="shared" si="18"/>
        <v>53</v>
      </c>
      <c r="M54" s="13">
        <f t="shared" si="19"/>
        <v>66</v>
      </c>
      <c r="N54" s="9">
        <f t="shared" si="14"/>
        <v>3.616822429906542</v>
      </c>
      <c r="O54" s="15">
        <f t="shared" si="20"/>
        <v>47.822429906542055</v>
      </c>
      <c r="P54" s="9">
        <f t="shared" si="15"/>
        <v>55.60747663551399</v>
      </c>
      <c r="Q54" s="13">
        <f t="shared" si="16"/>
        <v>10</v>
      </c>
      <c r="R54" s="13">
        <f t="shared" si="17"/>
        <v>1</v>
      </c>
    </row>
    <row r="55" spans="1:18" ht="15">
      <c r="A55" s="17">
        <v>32623</v>
      </c>
      <c r="B55" s="1">
        <f>SUM(PLSP00:PLSP85!B55)</f>
        <v>3</v>
      </c>
      <c r="C55" s="1">
        <f>SUM(PLSP00:PLSP85!C55)</f>
        <v>0</v>
      </c>
      <c r="D55" s="1">
        <f>SUM(PLSP00:PLSP85!D55)</f>
        <v>0</v>
      </c>
      <c r="E55" s="1">
        <f>SUM(PLSP00:PLSP85!E55)</f>
        <v>2</v>
      </c>
      <c r="F55" s="1">
        <f>SUM(PLSP00:PLSP85!F55)</f>
        <v>0</v>
      </c>
      <c r="G55" s="1">
        <f>SUM(PLSP00:PLSP85!G55)</f>
        <v>3</v>
      </c>
      <c r="H55" s="1">
        <f>SUM(PLSP00:PLSP85!H55)</f>
        <v>0</v>
      </c>
      <c r="I55" s="1">
        <f>SUM(PLSP00:PLSP85!I55)</f>
        <v>1</v>
      </c>
      <c r="J55" s="13">
        <f t="shared" si="12"/>
        <v>1</v>
      </c>
      <c r="K55" s="13">
        <f t="shared" si="13"/>
        <v>2</v>
      </c>
      <c r="L55" s="13">
        <f t="shared" si="18"/>
        <v>54</v>
      </c>
      <c r="M55" s="13">
        <f t="shared" si="19"/>
        <v>68</v>
      </c>
      <c r="N55" s="9">
        <f t="shared" si="14"/>
        <v>1.205607476635514</v>
      </c>
      <c r="O55" s="15">
        <f t="shared" si="20"/>
        <v>49.02803738317757</v>
      </c>
      <c r="P55" s="9">
        <f t="shared" si="15"/>
        <v>57.009345794392495</v>
      </c>
      <c r="Q55" s="13">
        <f t="shared" si="16"/>
        <v>6</v>
      </c>
      <c r="R55" s="13">
        <f t="shared" si="17"/>
        <v>3</v>
      </c>
    </row>
    <row r="56" spans="1:18" ht="15">
      <c r="A56" s="17">
        <v>32624</v>
      </c>
      <c r="B56" s="1">
        <f>SUM(PLSP00:PLSP85!B56)</f>
        <v>2</v>
      </c>
      <c r="C56" s="1">
        <f>SUM(PLSP00:PLSP85!C56)</f>
        <v>3</v>
      </c>
      <c r="D56" s="1">
        <f>SUM(PLSP00:PLSP85!D56)</f>
        <v>0</v>
      </c>
      <c r="E56" s="1">
        <f>SUM(PLSP00:PLSP85!E56)</f>
        <v>2</v>
      </c>
      <c r="F56" s="1">
        <f>SUM(PLSP00:PLSP85!F56)</f>
        <v>1</v>
      </c>
      <c r="G56" s="1">
        <f>SUM(PLSP00:PLSP85!G56)</f>
        <v>4</v>
      </c>
      <c r="H56" s="1">
        <f>SUM(PLSP00:PLSP85!H56)</f>
        <v>2</v>
      </c>
      <c r="I56" s="1">
        <f>SUM(PLSP00:PLSP85!I56)</f>
        <v>1</v>
      </c>
      <c r="J56" s="13">
        <f t="shared" si="12"/>
        <v>3</v>
      </c>
      <c r="K56" s="13">
        <f t="shared" si="13"/>
        <v>2</v>
      </c>
      <c r="L56" s="13">
        <f t="shared" si="18"/>
        <v>57</v>
      </c>
      <c r="M56" s="13">
        <f t="shared" si="19"/>
        <v>70</v>
      </c>
      <c r="N56" s="9">
        <f t="shared" si="14"/>
        <v>2.0093457943925235</v>
      </c>
      <c r="O56" s="15">
        <f t="shared" si="20"/>
        <v>51.03738317757009</v>
      </c>
      <c r="P56" s="9">
        <f t="shared" si="15"/>
        <v>59.34579439252333</v>
      </c>
      <c r="Q56" s="13">
        <f t="shared" si="16"/>
        <v>10</v>
      </c>
      <c r="R56" s="13">
        <f t="shared" si="17"/>
        <v>5</v>
      </c>
    </row>
    <row r="57" spans="1:18" ht="15">
      <c r="A57" s="17">
        <v>32625</v>
      </c>
      <c r="B57" s="1">
        <f>SUM(PLSP00:PLSP85!B57)</f>
        <v>2</v>
      </c>
      <c r="C57" s="1">
        <f>SUM(PLSP00:PLSP85!C57)</f>
        <v>4</v>
      </c>
      <c r="D57" s="1">
        <f>SUM(PLSP00:PLSP85!D57)</f>
        <v>2</v>
      </c>
      <c r="E57" s="1">
        <f>SUM(PLSP00:PLSP85!E57)</f>
        <v>0</v>
      </c>
      <c r="F57" s="1">
        <f>SUM(PLSP00:PLSP85!F57)</f>
        <v>0</v>
      </c>
      <c r="G57" s="1">
        <f>SUM(PLSP00:PLSP85!G57)</f>
        <v>2</v>
      </c>
      <c r="H57" s="1">
        <f>SUM(PLSP00:PLSP85!H57)</f>
        <v>0</v>
      </c>
      <c r="I57" s="1">
        <f>SUM(PLSP00:PLSP85!I57)</f>
        <v>0</v>
      </c>
      <c r="J57" s="13">
        <f t="shared" si="12"/>
        <v>4</v>
      </c>
      <c r="K57" s="13">
        <f t="shared" si="13"/>
        <v>2</v>
      </c>
      <c r="L57" s="13">
        <f t="shared" si="18"/>
        <v>61</v>
      </c>
      <c r="M57" s="13">
        <f t="shared" si="19"/>
        <v>72</v>
      </c>
      <c r="N57" s="9">
        <f t="shared" si="14"/>
        <v>2.411214953271028</v>
      </c>
      <c r="O57" s="15">
        <f t="shared" si="20"/>
        <v>53.44859813084112</v>
      </c>
      <c r="P57" s="9">
        <f t="shared" si="15"/>
        <v>62.14953271028034</v>
      </c>
      <c r="Q57" s="13">
        <f t="shared" si="16"/>
        <v>8</v>
      </c>
      <c r="R57" s="13">
        <f t="shared" si="17"/>
        <v>2</v>
      </c>
    </row>
    <row r="58" spans="1:18" ht="15">
      <c r="A58" s="17">
        <v>32626</v>
      </c>
      <c r="B58" s="1">
        <f>SUM(PLSP00:PLSP85!B58)</f>
        <v>1</v>
      </c>
      <c r="C58" s="1">
        <f>SUM(PLSP00:PLSP85!C58)</f>
        <v>1</v>
      </c>
      <c r="D58" s="1">
        <f>SUM(PLSP00:PLSP85!D58)</f>
        <v>0</v>
      </c>
      <c r="E58" s="1">
        <f>SUM(PLSP00:PLSP85!E58)</f>
        <v>1</v>
      </c>
      <c r="F58" s="1">
        <f>SUM(PLSP00:PLSP85!F58)</f>
        <v>0</v>
      </c>
      <c r="G58" s="1">
        <f>SUM(PLSP00:PLSP85!G58)</f>
        <v>1</v>
      </c>
      <c r="H58" s="1">
        <f>SUM(PLSP00:PLSP85!H58)</f>
        <v>1</v>
      </c>
      <c r="I58" s="1">
        <f>SUM(PLSP00:PLSP85!I58)</f>
        <v>1</v>
      </c>
      <c r="J58" s="13">
        <f t="shared" si="12"/>
        <v>1</v>
      </c>
      <c r="K58" s="13">
        <f t="shared" si="13"/>
        <v>-1</v>
      </c>
      <c r="L58" s="13">
        <f t="shared" si="18"/>
        <v>62</v>
      </c>
      <c r="M58" s="13">
        <f t="shared" si="19"/>
        <v>71</v>
      </c>
      <c r="N58" s="9">
        <f t="shared" si="14"/>
        <v>0</v>
      </c>
      <c r="O58" s="15">
        <f t="shared" si="20"/>
        <v>53.44859813084112</v>
      </c>
      <c r="P58" s="9">
        <f t="shared" si="15"/>
        <v>62.14953271028034</v>
      </c>
      <c r="Q58" s="13">
        <f t="shared" si="16"/>
        <v>3</v>
      </c>
      <c r="R58" s="13">
        <f t="shared" si="17"/>
        <v>3</v>
      </c>
    </row>
    <row r="59" spans="1:18" ht="15">
      <c r="A59" s="17">
        <v>32627</v>
      </c>
      <c r="B59" s="1">
        <f>SUM(PLSP00:PLSP85!B59)</f>
        <v>1</v>
      </c>
      <c r="C59" s="1">
        <f>SUM(PLSP00:PLSP85!C59)</f>
        <v>5</v>
      </c>
      <c r="D59" s="1">
        <f>SUM(PLSP00:PLSP85!D59)</f>
        <v>0</v>
      </c>
      <c r="E59" s="1">
        <f>SUM(PLSP00:PLSP85!E59)</f>
        <v>3</v>
      </c>
      <c r="F59" s="1">
        <f>SUM(PLSP00:PLSP85!F59)</f>
        <v>2</v>
      </c>
      <c r="G59" s="1">
        <f>SUM(PLSP00:PLSP85!G59)</f>
        <v>3</v>
      </c>
      <c r="H59" s="1">
        <f>SUM(PLSP00:PLSP85!H59)</f>
        <v>0</v>
      </c>
      <c r="I59" s="1">
        <f>SUM(PLSP00:PLSP85!I59)</f>
        <v>1</v>
      </c>
      <c r="J59" s="13">
        <f t="shared" si="12"/>
        <v>3</v>
      </c>
      <c r="K59" s="13">
        <f t="shared" si="13"/>
        <v>4</v>
      </c>
      <c r="L59" s="13">
        <f t="shared" si="18"/>
        <v>65</v>
      </c>
      <c r="M59" s="13">
        <f t="shared" si="19"/>
        <v>75</v>
      </c>
      <c r="N59" s="9">
        <f t="shared" si="14"/>
        <v>2.8130841121495327</v>
      </c>
      <c r="O59" s="15">
        <f t="shared" si="20"/>
        <v>56.26168224299065</v>
      </c>
      <c r="P59" s="9">
        <f t="shared" si="15"/>
        <v>65.42056074766352</v>
      </c>
      <c r="Q59" s="13">
        <f t="shared" si="16"/>
        <v>11</v>
      </c>
      <c r="R59" s="13">
        <f t="shared" si="17"/>
        <v>4</v>
      </c>
    </row>
    <row r="60" spans="1:18" ht="15">
      <c r="A60" s="17">
        <v>32628</v>
      </c>
      <c r="B60" s="1">
        <f>SUM(PLSP00:PLSP85!B60)</f>
        <v>0</v>
      </c>
      <c r="C60" s="1">
        <f>SUM(PLSP00:PLSP85!C60)</f>
        <v>0</v>
      </c>
      <c r="D60" s="1">
        <f>SUM(PLSP00:PLSP85!D60)</f>
        <v>0</v>
      </c>
      <c r="E60" s="1">
        <f>SUM(PLSP00:PLSP85!E60)</f>
        <v>0</v>
      </c>
      <c r="F60" s="1">
        <f>SUM(PLSP00:PLSP85!F60)</f>
        <v>1</v>
      </c>
      <c r="G60" s="1">
        <f>SUM(PLSP00:PLSP85!G60)</f>
        <v>1</v>
      </c>
      <c r="H60" s="1">
        <f>SUM(PLSP00:PLSP85!H60)</f>
        <v>1</v>
      </c>
      <c r="I60" s="1">
        <f>SUM(PLSP00:PLSP85!I60)</f>
        <v>0</v>
      </c>
      <c r="J60" s="13">
        <f t="shared" si="12"/>
        <v>0</v>
      </c>
      <c r="K60" s="13">
        <f t="shared" si="13"/>
        <v>1</v>
      </c>
      <c r="L60" s="13">
        <f t="shared" si="18"/>
        <v>65</v>
      </c>
      <c r="M60" s="13">
        <f t="shared" si="19"/>
        <v>76</v>
      </c>
      <c r="N60" s="9">
        <f t="shared" si="14"/>
        <v>0.40186915887850466</v>
      </c>
      <c r="O60" s="15">
        <f t="shared" si="20"/>
        <v>56.66355140186916</v>
      </c>
      <c r="P60" s="9">
        <f t="shared" si="15"/>
        <v>65.88785046728968</v>
      </c>
      <c r="Q60" s="13">
        <f t="shared" si="16"/>
        <v>2</v>
      </c>
      <c r="R60" s="13">
        <f t="shared" si="17"/>
        <v>1</v>
      </c>
    </row>
    <row r="61" spans="1:18" ht="15">
      <c r="A61" s="17">
        <v>32629</v>
      </c>
      <c r="B61" s="1">
        <f>SUM(PLSP00:PLSP85!B61)</f>
        <v>3</v>
      </c>
      <c r="C61" s="1">
        <f>SUM(PLSP00:PLSP85!C61)</f>
        <v>2</v>
      </c>
      <c r="D61" s="1">
        <f>SUM(PLSP00:PLSP85!D61)</f>
        <v>2</v>
      </c>
      <c r="E61" s="1">
        <f>SUM(PLSP00:PLSP85!E61)</f>
        <v>1</v>
      </c>
      <c r="F61" s="1">
        <f>SUM(PLSP00:PLSP85!F61)</f>
        <v>0</v>
      </c>
      <c r="G61" s="1">
        <f>SUM(PLSP00:PLSP85!G61)</f>
        <v>7</v>
      </c>
      <c r="H61" s="1">
        <f>SUM(PLSP00:PLSP85!H61)</f>
        <v>1</v>
      </c>
      <c r="I61" s="1">
        <f>SUM(PLSP00:PLSP85!I61)</f>
        <v>0</v>
      </c>
      <c r="J61" s="13">
        <f t="shared" si="12"/>
        <v>2</v>
      </c>
      <c r="K61" s="13">
        <f t="shared" si="13"/>
        <v>6</v>
      </c>
      <c r="L61" s="13">
        <f t="shared" si="18"/>
        <v>67</v>
      </c>
      <c r="M61" s="13">
        <f t="shared" si="19"/>
        <v>82</v>
      </c>
      <c r="N61" s="9">
        <f t="shared" si="14"/>
        <v>3.2149532710280373</v>
      </c>
      <c r="O61" s="15">
        <f t="shared" si="20"/>
        <v>59.87850467289719</v>
      </c>
      <c r="P61" s="9">
        <f t="shared" si="15"/>
        <v>69.62616822429904</v>
      </c>
      <c r="Q61" s="13">
        <f t="shared" si="16"/>
        <v>12</v>
      </c>
      <c r="R61" s="13">
        <f t="shared" si="17"/>
        <v>4</v>
      </c>
    </row>
    <row r="62" spans="1:18" ht="15">
      <c r="A62" s="17">
        <v>32630</v>
      </c>
      <c r="B62" s="1">
        <f>SUM(PLSP00:PLSP85!B62)</f>
        <v>0</v>
      </c>
      <c r="C62" s="1">
        <f>SUM(PLSP00:PLSP85!C62)</f>
        <v>0</v>
      </c>
      <c r="D62" s="1">
        <f>SUM(PLSP00:PLSP85!D62)</f>
        <v>2</v>
      </c>
      <c r="E62" s="1">
        <f>SUM(PLSP00:PLSP85!E62)</f>
        <v>3</v>
      </c>
      <c r="F62" s="1">
        <f>SUM(PLSP00:PLSP85!F62)</f>
        <v>2</v>
      </c>
      <c r="G62" s="1">
        <f>SUM(PLSP00:PLSP85!G62)</f>
        <v>3</v>
      </c>
      <c r="H62" s="1">
        <f>SUM(PLSP00:PLSP85!H62)</f>
        <v>1</v>
      </c>
      <c r="I62" s="1">
        <f>SUM(PLSP00:PLSP85!I62)</f>
        <v>0</v>
      </c>
      <c r="J62" s="13">
        <f t="shared" si="12"/>
        <v>-5</v>
      </c>
      <c r="K62" s="13">
        <f t="shared" si="13"/>
        <v>4</v>
      </c>
      <c r="L62" s="13">
        <f t="shared" si="18"/>
        <v>62</v>
      </c>
      <c r="M62" s="13">
        <f t="shared" si="19"/>
        <v>86</v>
      </c>
      <c r="N62" s="9">
        <f t="shared" si="14"/>
        <v>-0.40186915887850466</v>
      </c>
      <c r="O62" s="15">
        <f t="shared" si="20"/>
        <v>59.47663551401869</v>
      </c>
      <c r="P62" s="9">
        <f t="shared" si="15"/>
        <v>69.15887850467286</v>
      </c>
      <c r="Q62" s="13">
        <f t="shared" si="16"/>
        <v>5</v>
      </c>
      <c r="R62" s="13">
        <f t="shared" si="17"/>
        <v>6</v>
      </c>
    </row>
    <row r="63" spans="1:18" ht="15">
      <c r="A63" s="17">
        <v>32631</v>
      </c>
      <c r="B63" s="1">
        <f>SUM(PLSP00:PLSP85!B63)</f>
        <v>1</v>
      </c>
      <c r="C63" s="1">
        <f>SUM(PLSP00:PLSP85!C63)</f>
        <v>2</v>
      </c>
      <c r="D63" s="1">
        <f>SUM(PLSP00:PLSP85!D63)</f>
        <v>1</v>
      </c>
      <c r="E63" s="1">
        <f>SUM(PLSP00:PLSP85!E63)</f>
        <v>2</v>
      </c>
      <c r="F63" s="1">
        <f>SUM(PLSP00:PLSP85!F63)</f>
        <v>1</v>
      </c>
      <c r="G63" s="1">
        <f>SUM(PLSP00:PLSP85!G63)</f>
        <v>5</v>
      </c>
      <c r="H63" s="1">
        <f>SUM(PLSP00:PLSP85!H63)</f>
        <v>1</v>
      </c>
      <c r="I63" s="1">
        <f>SUM(PLSP00:PLSP85!I63)</f>
        <v>0</v>
      </c>
      <c r="J63" s="13">
        <f t="shared" si="12"/>
        <v>0</v>
      </c>
      <c r="K63" s="13">
        <f t="shared" si="13"/>
        <v>5</v>
      </c>
      <c r="L63" s="13">
        <f t="shared" si="18"/>
        <v>62</v>
      </c>
      <c r="M63" s="13">
        <f t="shared" si="19"/>
        <v>91</v>
      </c>
      <c r="N63" s="9">
        <f t="shared" si="14"/>
        <v>2.0093457943925235</v>
      </c>
      <c r="O63" s="15">
        <f t="shared" si="20"/>
        <v>61.48598130841121</v>
      </c>
      <c r="P63" s="9">
        <f t="shared" si="15"/>
        <v>71.4953271028037</v>
      </c>
      <c r="Q63" s="13">
        <f t="shared" si="16"/>
        <v>9</v>
      </c>
      <c r="R63" s="13">
        <f t="shared" si="17"/>
        <v>4</v>
      </c>
    </row>
    <row r="64" spans="1:18" ht="15">
      <c r="A64" s="17">
        <v>32632</v>
      </c>
      <c r="B64" s="1">
        <f>SUM(PLSP00:PLSP85!B64)</f>
        <v>1</v>
      </c>
      <c r="C64" s="1">
        <f>SUM(PLSP00:PLSP85!C64)</f>
        <v>1</v>
      </c>
      <c r="D64" s="1">
        <f>SUM(PLSP00:PLSP85!D64)</f>
        <v>1</v>
      </c>
      <c r="E64" s="1">
        <f>SUM(PLSP00:PLSP85!E64)</f>
        <v>1</v>
      </c>
      <c r="F64" s="1">
        <f>SUM(PLSP00:PLSP85!F64)</f>
        <v>0</v>
      </c>
      <c r="G64" s="1">
        <f>SUM(PLSP00:PLSP85!G64)</f>
        <v>2</v>
      </c>
      <c r="H64" s="1">
        <f>SUM(PLSP00:PLSP85!H64)</f>
        <v>2</v>
      </c>
      <c r="I64" s="1">
        <f>SUM(PLSP00:PLSP85!I64)</f>
        <v>0</v>
      </c>
      <c r="J64" s="13">
        <f t="shared" si="12"/>
        <v>0</v>
      </c>
      <c r="K64" s="13">
        <f t="shared" si="13"/>
        <v>0</v>
      </c>
      <c r="L64" s="13">
        <f t="shared" si="18"/>
        <v>62</v>
      </c>
      <c r="M64" s="13">
        <f t="shared" si="19"/>
        <v>91</v>
      </c>
      <c r="N64" s="9">
        <f t="shared" si="14"/>
        <v>0</v>
      </c>
      <c r="O64" s="15">
        <f t="shared" si="20"/>
        <v>61.48598130841121</v>
      </c>
      <c r="P64" s="9">
        <f t="shared" si="15"/>
        <v>71.4953271028037</v>
      </c>
      <c r="Q64" s="13">
        <f t="shared" si="16"/>
        <v>4</v>
      </c>
      <c r="R64" s="13">
        <f t="shared" si="17"/>
        <v>4</v>
      </c>
    </row>
    <row r="65" spans="1:18" ht="15">
      <c r="A65" s="17">
        <v>32633</v>
      </c>
      <c r="B65" s="1">
        <f>SUM(PLSP00:PLSP85!B65)</f>
        <v>0</v>
      </c>
      <c r="C65" s="1">
        <f>SUM(PLSP00:PLSP85!C65)</f>
        <v>1</v>
      </c>
      <c r="D65" s="1">
        <f>SUM(PLSP00:PLSP85!D65)</f>
        <v>0</v>
      </c>
      <c r="E65" s="1">
        <f>SUM(PLSP00:PLSP85!E65)</f>
        <v>0</v>
      </c>
      <c r="F65" s="1">
        <f>SUM(PLSP00:PLSP85!F65)</f>
        <v>1</v>
      </c>
      <c r="G65" s="1">
        <f>SUM(PLSP00:PLSP85!G65)</f>
        <v>3</v>
      </c>
      <c r="H65" s="1">
        <f>SUM(PLSP00:PLSP85!H65)</f>
        <v>1</v>
      </c>
      <c r="I65" s="1">
        <f>SUM(PLSP00:PLSP85!I65)</f>
        <v>2</v>
      </c>
      <c r="J65" s="13">
        <f t="shared" si="12"/>
        <v>1</v>
      </c>
      <c r="K65" s="13">
        <f t="shared" si="13"/>
        <v>1</v>
      </c>
      <c r="L65" s="13">
        <f t="shared" si="18"/>
        <v>63</v>
      </c>
      <c r="M65" s="13">
        <f t="shared" si="19"/>
        <v>92</v>
      </c>
      <c r="N65" s="9">
        <f t="shared" si="14"/>
        <v>0.8037383177570093</v>
      </c>
      <c r="O65" s="15">
        <f t="shared" si="20"/>
        <v>62.28971962616822</v>
      </c>
      <c r="P65" s="9">
        <f t="shared" si="15"/>
        <v>72.42990654205605</v>
      </c>
      <c r="Q65" s="13">
        <f t="shared" si="16"/>
        <v>5</v>
      </c>
      <c r="R65" s="13">
        <f t="shared" si="17"/>
        <v>3</v>
      </c>
    </row>
    <row r="66" spans="1:18" ht="15">
      <c r="A66" s="17">
        <v>32634</v>
      </c>
      <c r="B66" s="1">
        <f>SUM(PLSP00:PLSP85!B66)</f>
        <v>0</v>
      </c>
      <c r="C66" s="1">
        <f>SUM(PLSP00:PLSP85!C66)</f>
        <v>2</v>
      </c>
      <c r="D66" s="1">
        <f>SUM(PLSP00:PLSP85!D66)</f>
        <v>1</v>
      </c>
      <c r="E66" s="1">
        <f>SUM(PLSP00:PLSP85!E66)</f>
        <v>0</v>
      </c>
      <c r="F66" s="1">
        <f>SUM(PLSP00:PLSP85!F66)</f>
        <v>1</v>
      </c>
      <c r="G66" s="1">
        <f>SUM(PLSP00:PLSP85!G66)</f>
        <v>4</v>
      </c>
      <c r="H66" s="1">
        <f>SUM(PLSP00:PLSP85!H66)</f>
        <v>0</v>
      </c>
      <c r="I66" s="1">
        <f>SUM(PLSP00:PLSP85!I66)</f>
        <v>0</v>
      </c>
      <c r="J66" s="13">
        <f t="shared" si="12"/>
        <v>1</v>
      </c>
      <c r="K66" s="13">
        <f t="shared" si="13"/>
        <v>5</v>
      </c>
      <c r="L66" s="13">
        <f t="shared" si="18"/>
        <v>64</v>
      </c>
      <c r="M66" s="13">
        <f t="shared" si="19"/>
        <v>97</v>
      </c>
      <c r="N66" s="9">
        <f t="shared" si="14"/>
        <v>2.411214953271028</v>
      </c>
      <c r="O66" s="15">
        <f t="shared" si="20"/>
        <v>64.70093457943925</v>
      </c>
      <c r="P66" s="9">
        <f t="shared" si="15"/>
        <v>75.23364485981304</v>
      </c>
      <c r="Q66" s="13">
        <f t="shared" si="16"/>
        <v>7</v>
      </c>
      <c r="R66" s="13">
        <f t="shared" si="17"/>
        <v>1</v>
      </c>
    </row>
    <row r="67" spans="1:19" ht="15">
      <c r="A67" s="17">
        <v>32635</v>
      </c>
      <c r="B67" s="1">
        <f>SUM(PLSP00:PLSP85!B67)</f>
        <v>2</v>
      </c>
      <c r="C67" s="1">
        <f>SUM(PLSP00:PLSP85!C67)</f>
        <v>1</v>
      </c>
      <c r="D67" s="1">
        <f>SUM(PLSP00:PLSP85!D67)</f>
        <v>1</v>
      </c>
      <c r="E67" s="1">
        <f>SUM(PLSP00:PLSP85!E67)</f>
        <v>0</v>
      </c>
      <c r="F67" s="1">
        <f>SUM(PLSP00:PLSP85!F67)</f>
        <v>0</v>
      </c>
      <c r="G67" s="1">
        <f>SUM(PLSP00:PLSP85!G67)</f>
        <v>4</v>
      </c>
      <c r="H67" s="1">
        <f>SUM(PLSP00:PLSP85!H67)</f>
        <v>1</v>
      </c>
      <c r="I67" s="1">
        <f>SUM(PLSP00:PLSP85!I67)</f>
        <v>0</v>
      </c>
      <c r="J67" s="13">
        <f t="shared" si="12"/>
        <v>2</v>
      </c>
      <c r="K67" s="13">
        <f t="shared" si="13"/>
        <v>3</v>
      </c>
      <c r="L67" s="13">
        <f t="shared" si="18"/>
        <v>66</v>
      </c>
      <c r="M67" s="13">
        <f t="shared" si="19"/>
        <v>100</v>
      </c>
      <c r="N67" s="9">
        <f t="shared" si="14"/>
        <v>2.0093457943925235</v>
      </c>
      <c r="O67" s="15">
        <f t="shared" si="20"/>
        <v>66.71028037383178</v>
      </c>
      <c r="P67" s="9">
        <f t="shared" si="15"/>
        <v>77.57009345794388</v>
      </c>
      <c r="Q67" s="13">
        <f t="shared" si="16"/>
        <v>7</v>
      </c>
      <c r="R67" s="13">
        <f t="shared" si="17"/>
        <v>2</v>
      </c>
      <c r="S67" s="12"/>
    </row>
    <row r="68" spans="1:18" ht="15">
      <c r="A68" s="17">
        <v>32636</v>
      </c>
      <c r="B68" s="1">
        <f>SUM(PLSP00:PLSP85!B68)</f>
        <v>0</v>
      </c>
      <c r="C68" s="1">
        <f>SUM(PLSP00:PLSP85!C68)</f>
        <v>5</v>
      </c>
      <c r="D68" s="1">
        <f>SUM(PLSP00:PLSP85!D68)</f>
        <v>0</v>
      </c>
      <c r="E68" s="1">
        <f>SUM(PLSP00:PLSP85!E68)</f>
        <v>0</v>
      </c>
      <c r="F68" s="1">
        <f>SUM(PLSP00:PLSP85!F68)</f>
        <v>0</v>
      </c>
      <c r="G68" s="1">
        <f>SUM(PLSP00:PLSP85!G68)</f>
        <v>3</v>
      </c>
      <c r="H68" s="1">
        <f>SUM(PLSP00:PLSP85!H68)</f>
        <v>3</v>
      </c>
      <c r="I68" s="1">
        <f>SUM(PLSP00:PLSP85!I68)</f>
        <v>0</v>
      </c>
      <c r="J68" s="13">
        <f aca="true" t="shared" si="21" ref="J68:J94">+B68+C68-D68-E68</f>
        <v>5</v>
      </c>
      <c r="K68" s="13">
        <f aca="true" t="shared" si="22" ref="K68:K94">+F68+G68-H68-I68</f>
        <v>0</v>
      </c>
      <c r="L68" s="13">
        <f t="shared" si="18"/>
        <v>71</v>
      </c>
      <c r="M68" s="13">
        <f t="shared" si="19"/>
        <v>100</v>
      </c>
      <c r="N68" s="9">
        <f aca="true" t="shared" si="23" ref="N68:N94">(+J68+K68)*($J$96/($J$96+$K$96))</f>
        <v>2.0093457943925235</v>
      </c>
      <c r="O68" s="15">
        <f t="shared" si="20"/>
        <v>68.71962616822431</v>
      </c>
      <c r="P68" s="9">
        <f aca="true" t="shared" si="24" ref="P68:P94">O68*100/$N$96</f>
        <v>79.90654205607474</v>
      </c>
      <c r="Q68" s="13">
        <f aca="true" t="shared" si="25" ref="Q68:Q94">+B68+C68+F68+G68</f>
        <v>8</v>
      </c>
      <c r="R68" s="13">
        <f aca="true" t="shared" si="26" ref="R68:R94">D68+E68+H68+I68</f>
        <v>3</v>
      </c>
    </row>
    <row r="69" spans="1:18" ht="15">
      <c r="A69" s="17">
        <v>32637</v>
      </c>
      <c r="B69" s="1">
        <f>SUM(PLSP00:PLSP85!B69)</f>
        <v>1</v>
      </c>
      <c r="C69" s="1">
        <f>SUM(PLSP00:PLSP85!C69)</f>
        <v>1</v>
      </c>
      <c r="D69" s="1">
        <f>SUM(PLSP00:PLSP85!D69)</f>
        <v>1</v>
      </c>
      <c r="E69" s="1">
        <f>SUM(PLSP00:PLSP85!E69)</f>
        <v>2</v>
      </c>
      <c r="F69" s="1">
        <f>SUM(PLSP00:PLSP85!F69)</f>
        <v>0</v>
      </c>
      <c r="G69" s="1">
        <f>SUM(PLSP00:PLSP85!G69)</f>
        <v>3</v>
      </c>
      <c r="H69" s="1">
        <f>SUM(PLSP00:PLSP85!H69)</f>
        <v>0</v>
      </c>
      <c r="I69" s="1">
        <f>SUM(PLSP00:PLSP85!I69)</f>
        <v>1</v>
      </c>
      <c r="J69" s="13">
        <f t="shared" si="21"/>
        <v>-1</v>
      </c>
      <c r="K69" s="13">
        <f t="shared" si="22"/>
        <v>2</v>
      </c>
      <c r="L69" s="13">
        <f aca="true" t="shared" si="27" ref="L69:L94">L68+J69</f>
        <v>70</v>
      </c>
      <c r="M69" s="13">
        <f aca="true" t="shared" si="28" ref="M69:M94">M68+K69</f>
        <v>102</v>
      </c>
      <c r="N69" s="9">
        <f t="shared" si="23"/>
        <v>0.40186915887850466</v>
      </c>
      <c r="O69" s="15">
        <f aca="true" t="shared" si="29" ref="O69:O94">O68+N69</f>
        <v>69.12149532710282</v>
      </c>
      <c r="P69" s="9">
        <f t="shared" si="24"/>
        <v>80.37383177570092</v>
      </c>
      <c r="Q69" s="13">
        <f t="shared" si="25"/>
        <v>5</v>
      </c>
      <c r="R69" s="13">
        <f t="shared" si="26"/>
        <v>4</v>
      </c>
    </row>
    <row r="70" spans="1:18" ht="15">
      <c r="A70" s="17">
        <v>32638</v>
      </c>
      <c r="B70" s="1">
        <f>SUM(PLSP00:PLSP85!B70)</f>
        <v>3</v>
      </c>
      <c r="C70" s="1">
        <f>SUM(PLSP00:PLSP85!C70)</f>
        <v>3</v>
      </c>
      <c r="D70" s="1">
        <f>SUM(PLSP00:PLSP85!D70)</f>
        <v>0</v>
      </c>
      <c r="E70" s="1">
        <f>SUM(PLSP00:PLSP85!E70)</f>
        <v>0</v>
      </c>
      <c r="F70" s="1">
        <f>SUM(PLSP00:PLSP85!F70)</f>
        <v>0</v>
      </c>
      <c r="G70" s="1">
        <f>SUM(PLSP00:PLSP85!G70)</f>
        <v>2</v>
      </c>
      <c r="H70" s="1">
        <f>SUM(PLSP00:PLSP85!H70)</f>
        <v>0</v>
      </c>
      <c r="I70" s="1">
        <f>SUM(PLSP00:PLSP85!I70)</f>
        <v>0</v>
      </c>
      <c r="J70" s="13">
        <f t="shared" si="21"/>
        <v>6</v>
      </c>
      <c r="K70" s="13">
        <f t="shared" si="22"/>
        <v>2</v>
      </c>
      <c r="L70" s="13">
        <f t="shared" si="27"/>
        <v>76</v>
      </c>
      <c r="M70" s="13">
        <f t="shared" si="28"/>
        <v>104</v>
      </c>
      <c r="N70" s="9">
        <f t="shared" si="23"/>
        <v>3.2149532710280373</v>
      </c>
      <c r="O70" s="15">
        <f t="shared" si="29"/>
        <v>72.33644859813086</v>
      </c>
      <c r="P70" s="9">
        <f t="shared" si="24"/>
        <v>84.11214953271026</v>
      </c>
      <c r="Q70" s="13">
        <f t="shared" si="25"/>
        <v>8</v>
      </c>
      <c r="R70" s="13">
        <f t="shared" si="26"/>
        <v>0</v>
      </c>
    </row>
    <row r="71" spans="1:18" ht="15">
      <c r="A71" s="17">
        <v>32639</v>
      </c>
      <c r="B71" s="1">
        <f>SUM(PLSP00:PLSP85!B71)</f>
        <v>0</v>
      </c>
      <c r="C71" s="1">
        <f>SUM(PLSP00:PLSP85!C71)</f>
        <v>0</v>
      </c>
      <c r="D71" s="1">
        <f>SUM(PLSP00:PLSP85!D71)</f>
        <v>0</v>
      </c>
      <c r="E71" s="1">
        <f>SUM(PLSP00:PLSP85!E71)</f>
        <v>1</v>
      </c>
      <c r="F71" s="1">
        <f>SUM(PLSP00:PLSP85!F71)</f>
        <v>2</v>
      </c>
      <c r="G71" s="1">
        <f>SUM(PLSP00:PLSP85!G71)</f>
        <v>0</v>
      </c>
      <c r="H71" s="1">
        <f>SUM(PLSP00:PLSP85!H71)</f>
        <v>1</v>
      </c>
      <c r="I71" s="1">
        <f>SUM(PLSP00:PLSP85!I71)</f>
        <v>1</v>
      </c>
      <c r="J71" s="13">
        <f t="shared" si="21"/>
        <v>-1</v>
      </c>
      <c r="K71" s="13">
        <f t="shared" si="22"/>
        <v>0</v>
      </c>
      <c r="L71" s="13">
        <f t="shared" si="27"/>
        <v>75</v>
      </c>
      <c r="M71" s="13">
        <f t="shared" si="28"/>
        <v>104</v>
      </c>
      <c r="N71" s="9">
        <f t="shared" si="23"/>
        <v>-0.40186915887850466</v>
      </c>
      <c r="O71" s="15">
        <f t="shared" si="29"/>
        <v>71.93457943925235</v>
      </c>
      <c r="P71" s="9">
        <f t="shared" si="24"/>
        <v>83.64485981308408</v>
      </c>
      <c r="Q71" s="13">
        <f t="shared" si="25"/>
        <v>2</v>
      </c>
      <c r="R71" s="13">
        <f t="shared" si="26"/>
        <v>3</v>
      </c>
    </row>
    <row r="72" spans="1:18" ht="15">
      <c r="A72" s="17">
        <v>32640</v>
      </c>
      <c r="B72" s="1">
        <f>SUM(PLSP00:PLSP85!B72)</f>
        <v>0</v>
      </c>
      <c r="C72" s="1">
        <f>SUM(PLSP00:PLSP85!C72)</f>
        <v>3</v>
      </c>
      <c r="D72" s="1">
        <f>SUM(PLSP00:PLSP85!D72)</f>
        <v>1</v>
      </c>
      <c r="E72" s="1">
        <f>SUM(PLSP00:PLSP85!E72)</f>
        <v>0</v>
      </c>
      <c r="F72" s="1">
        <f>SUM(PLSP00:PLSP85!F72)</f>
        <v>0</v>
      </c>
      <c r="G72" s="1">
        <f>SUM(PLSP00:PLSP85!G72)</f>
        <v>1</v>
      </c>
      <c r="H72" s="1">
        <f>SUM(PLSP00:PLSP85!H72)</f>
        <v>0</v>
      </c>
      <c r="I72" s="1">
        <f>SUM(PLSP00:PLSP85!I72)</f>
        <v>1</v>
      </c>
      <c r="J72" s="13">
        <f t="shared" si="21"/>
        <v>2</v>
      </c>
      <c r="K72" s="13">
        <f t="shared" si="22"/>
        <v>0</v>
      </c>
      <c r="L72" s="13">
        <f t="shared" si="27"/>
        <v>77</v>
      </c>
      <c r="M72" s="13">
        <f t="shared" si="28"/>
        <v>104</v>
      </c>
      <c r="N72" s="9">
        <f t="shared" si="23"/>
        <v>0.8037383177570093</v>
      </c>
      <c r="O72" s="15">
        <f t="shared" si="29"/>
        <v>72.73831775700936</v>
      </c>
      <c r="P72" s="9">
        <f t="shared" si="24"/>
        <v>84.57943925233641</v>
      </c>
      <c r="Q72" s="13">
        <f t="shared" si="25"/>
        <v>4</v>
      </c>
      <c r="R72" s="13">
        <f t="shared" si="26"/>
        <v>2</v>
      </c>
    </row>
    <row r="73" spans="1:18" ht="15">
      <c r="A73" s="17">
        <v>32641</v>
      </c>
      <c r="B73" s="1">
        <f>SUM(PLSP00:PLSP85!B73)</f>
        <v>0</v>
      </c>
      <c r="C73" s="1">
        <f>SUM(PLSP00:PLSP85!C73)</f>
        <v>3</v>
      </c>
      <c r="D73" s="1">
        <f>SUM(PLSP00:PLSP85!D73)</f>
        <v>1</v>
      </c>
      <c r="E73" s="1">
        <f>SUM(PLSP00:PLSP85!E73)</f>
        <v>1</v>
      </c>
      <c r="F73" s="1">
        <f>SUM(PLSP00:PLSP85!F73)</f>
        <v>1</v>
      </c>
      <c r="G73" s="1">
        <f>SUM(PLSP00:PLSP85!G73)</f>
        <v>4</v>
      </c>
      <c r="H73" s="1">
        <f>SUM(PLSP00:PLSP85!H73)</f>
        <v>0</v>
      </c>
      <c r="I73" s="1">
        <f>SUM(PLSP00:PLSP85!I73)</f>
        <v>1</v>
      </c>
      <c r="J73" s="13">
        <f t="shared" si="21"/>
        <v>1</v>
      </c>
      <c r="K73" s="13">
        <f t="shared" si="22"/>
        <v>4</v>
      </c>
      <c r="L73" s="13">
        <f t="shared" si="27"/>
        <v>78</v>
      </c>
      <c r="M73" s="13">
        <f t="shared" si="28"/>
        <v>108</v>
      </c>
      <c r="N73" s="9">
        <f t="shared" si="23"/>
        <v>2.0093457943925235</v>
      </c>
      <c r="O73" s="15">
        <f t="shared" si="29"/>
        <v>74.74766355140189</v>
      </c>
      <c r="P73" s="9">
        <f t="shared" si="24"/>
        <v>86.91588785046726</v>
      </c>
      <c r="Q73" s="13">
        <f t="shared" si="25"/>
        <v>8</v>
      </c>
      <c r="R73" s="13">
        <f t="shared" si="26"/>
        <v>3</v>
      </c>
    </row>
    <row r="74" spans="1:18" ht="15">
      <c r="A74" s="17">
        <v>32642</v>
      </c>
      <c r="B74" s="1">
        <f>SUM(PLSP00:PLSP85!B74)</f>
        <v>1</v>
      </c>
      <c r="C74" s="1">
        <f>SUM(PLSP00:PLSP85!C74)</f>
        <v>0</v>
      </c>
      <c r="D74" s="1">
        <f>SUM(PLSP00:PLSP85!D74)</f>
        <v>1</v>
      </c>
      <c r="E74" s="1">
        <f>SUM(PLSP00:PLSP85!E74)</f>
        <v>0</v>
      </c>
      <c r="F74" s="1">
        <f>SUM(PLSP00:PLSP85!F74)</f>
        <v>2</v>
      </c>
      <c r="G74" s="1">
        <f>SUM(PLSP00:PLSP85!G74)</f>
        <v>0</v>
      </c>
      <c r="H74" s="1">
        <f>SUM(PLSP00:PLSP85!H74)</f>
        <v>0</v>
      </c>
      <c r="I74" s="1">
        <f>SUM(PLSP00:PLSP85!I74)</f>
        <v>2</v>
      </c>
      <c r="J74" s="13">
        <f t="shared" si="21"/>
        <v>0</v>
      </c>
      <c r="K74" s="13">
        <f t="shared" si="22"/>
        <v>0</v>
      </c>
      <c r="L74" s="13">
        <f t="shared" si="27"/>
        <v>78</v>
      </c>
      <c r="M74" s="13">
        <f t="shared" si="28"/>
        <v>108</v>
      </c>
      <c r="N74" s="9">
        <f t="shared" si="23"/>
        <v>0</v>
      </c>
      <c r="O74" s="15">
        <f t="shared" si="29"/>
        <v>74.74766355140189</v>
      </c>
      <c r="P74" s="9">
        <f t="shared" si="24"/>
        <v>86.91588785046726</v>
      </c>
      <c r="Q74" s="13">
        <f t="shared" si="25"/>
        <v>3</v>
      </c>
      <c r="R74" s="13">
        <f t="shared" si="26"/>
        <v>3</v>
      </c>
    </row>
    <row r="75" spans="1:18" ht="15">
      <c r="A75" s="17">
        <v>32643</v>
      </c>
      <c r="B75" s="1">
        <f>SUM(PLSP00:PLSP85!B75)</f>
        <v>0</v>
      </c>
      <c r="C75" s="1">
        <f>SUM(PLSP00:PLSP85!C75)</f>
        <v>2</v>
      </c>
      <c r="D75" s="1">
        <f>SUM(PLSP00:PLSP85!D75)</f>
        <v>0</v>
      </c>
      <c r="E75" s="1">
        <f>SUM(PLSP00:PLSP85!E75)</f>
        <v>0</v>
      </c>
      <c r="F75" s="1">
        <f>SUM(PLSP00:PLSP85!F75)</f>
        <v>0</v>
      </c>
      <c r="G75" s="1">
        <f>SUM(PLSP00:PLSP85!G75)</f>
        <v>0</v>
      </c>
      <c r="H75" s="1">
        <f>SUM(PLSP00:PLSP85!H75)</f>
        <v>0</v>
      </c>
      <c r="I75" s="1">
        <f>SUM(PLSP00:PLSP85!I75)</f>
        <v>0</v>
      </c>
      <c r="J75" s="13">
        <f t="shared" si="21"/>
        <v>2</v>
      </c>
      <c r="K75" s="13">
        <f t="shared" si="22"/>
        <v>0</v>
      </c>
      <c r="L75" s="13">
        <f t="shared" si="27"/>
        <v>80</v>
      </c>
      <c r="M75" s="13">
        <f t="shared" si="28"/>
        <v>108</v>
      </c>
      <c r="N75" s="9">
        <f t="shared" si="23"/>
        <v>0.8037383177570093</v>
      </c>
      <c r="O75" s="15">
        <f t="shared" si="29"/>
        <v>75.5514018691589</v>
      </c>
      <c r="P75" s="9">
        <f t="shared" si="24"/>
        <v>87.85046728971959</v>
      </c>
      <c r="Q75" s="13">
        <f t="shared" si="25"/>
        <v>2</v>
      </c>
      <c r="R75" s="13">
        <f t="shared" si="26"/>
        <v>0</v>
      </c>
    </row>
    <row r="76" spans="1:18" ht="15">
      <c r="A76" s="17">
        <v>32644</v>
      </c>
      <c r="B76" s="1">
        <f>SUM(PLSP00:PLSP85!B76)</f>
        <v>1</v>
      </c>
      <c r="C76" s="1">
        <f>SUM(PLSP00:PLSP85!C76)</f>
        <v>1</v>
      </c>
      <c r="D76" s="1">
        <f>SUM(PLSP00:PLSP85!D76)</f>
        <v>1</v>
      </c>
      <c r="E76" s="1">
        <f>SUM(PLSP00:PLSP85!E76)</f>
        <v>2</v>
      </c>
      <c r="F76" s="1">
        <f>SUM(PLSP00:PLSP85!F76)</f>
        <v>1</v>
      </c>
      <c r="G76" s="1">
        <f>SUM(PLSP00:PLSP85!G76)</f>
        <v>1</v>
      </c>
      <c r="H76" s="1">
        <f>SUM(PLSP00:PLSP85!H76)</f>
        <v>2</v>
      </c>
      <c r="I76" s="1">
        <f>SUM(PLSP00:PLSP85!I76)</f>
        <v>0</v>
      </c>
      <c r="J76" s="13">
        <f t="shared" si="21"/>
        <v>-1</v>
      </c>
      <c r="K76" s="13">
        <f t="shared" si="22"/>
        <v>0</v>
      </c>
      <c r="L76" s="13">
        <f t="shared" si="27"/>
        <v>79</v>
      </c>
      <c r="M76" s="13">
        <f t="shared" si="28"/>
        <v>108</v>
      </c>
      <c r="N76" s="9">
        <f t="shared" si="23"/>
        <v>-0.40186915887850466</v>
      </c>
      <c r="O76" s="15">
        <f t="shared" si="29"/>
        <v>75.14953271028038</v>
      </c>
      <c r="P76" s="9">
        <f t="shared" si="24"/>
        <v>87.38317757009342</v>
      </c>
      <c r="Q76" s="13">
        <f t="shared" si="25"/>
        <v>4</v>
      </c>
      <c r="R76" s="13">
        <f t="shared" si="26"/>
        <v>5</v>
      </c>
    </row>
    <row r="77" spans="1:18" ht="15">
      <c r="A77" s="17">
        <v>32645</v>
      </c>
      <c r="B77" s="1">
        <f>SUM(PLSP00:PLSP85!B77)</f>
        <v>0</v>
      </c>
      <c r="C77" s="1">
        <f>SUM(PLSP00:PLSP85!C77)</f>
        <v>0</v>
      </c>
      <c r="D77" s="1">
        <f>SUM(PLSP00:PLSP85!D77)</f>
        <v>0</v>
      </c>
      <c r="E77" s="1">
        <f>SUM(PLSP00:PLSP85!E77)</f>
        <v>0</v>
      </c>
      <c r="F77" s="1">
        <f>SUM(PLSP00:PLSP85!F77)</f>
        <v>0</v>
      </c>
      <c r="G77" s="1">
        <f>SUM(PLSP00:PLSP85!G77)</f>
        <v>0</v>
      </c>
      <c r="H77" s="1">
        <f>SUM(PLSP00:PLSP85!H77)</f>
        <v>0</v>
      </c>
      <c r="I77" s="1">
        <f>SUM(PLSP00:PLSP85!I77)</f>
        <v>0</v>
      </c>
      <c r="J77" s="13">
        <f t="shared" si="21"/>
        <v>0</v>
      </c>
      <c r="K77" s="13">
        <f t="shared" si="22"/>
        <v>0</v>
      </c>
      <c r="L77" s="13">
        <f t="shared" si="27"/>
        <v>79</v>
      </c>
      <c r="M77" s="13">
        <f t="shared" si="28"/>
        <v>108</v>
      </c>
      <c r="N77" s="9">
        <f t="shared" si="23"/>
        <v>0</v>
      </c>
      <c r="O77" s="15">
        <f t="shared" si="29"/>
        <v>75.14953271028038</v>
      </c>
      <c r="P77" s="9">
        <f t="shared" si="24"/>
        <v>87.38317757009342</v>
      </c>
      <c r="Q77" s="13">
        <f t="shared" si="25"/>
        <v>0</v>
      </c>
      <c r="R77" s="13">
        <f t="shared" si="26"/>
        <v>0</v>
      </c>
    </row>
    <row r="78" spans="1:18" ht="15">
      <c r="A78" s="17">
        <v>32646</v>
      </c>
      <c r="B78" s="1">
        <f>SUM(PLSP00:PLSP85!B78)</f>
        <v>0</v>
      </c>
      <c r="C78" s="1">
        <f>SUM(PLSP00:PLSP85!C78)</f>
        <v>5</v>
      </c>
      <c r="D78" s="1">
        <f>SUM(PLSP00:PLSP85!D78)</f>
        <v>0</v>
      </c>
      <c r="E78" s="1">
        <f>SUM(PLSP00:PLSP85!E78)</f>
        <v>0</v>
      </c>
      <c r="F78" s="1">
        <f>SUM(PLSP00:PLSP85!F78)</f>
        <v>0</v>
      </c>
      <c r="G78" s="1">
        <f>SUM(PLSP00:PLSP85!G78)</f>
        <v>3</v>
      </c>
      <c r="H78" s="1">
        <f>SUM(PLSP00:PLSP85!H78)</f>
        <v>2</v>
      </c>
      <c r="I78" s="1">
        <f>SUM(PLSP00:PLSP85!I78)</f>
        <v>0</v>
      </c>
      <c r="J78" s="13">
        <f t="shared" si="21"/>
        <v>5</v>
      </c>
      <c r="K78" s="13">
        <f t="shared" si="22"/>
        <v>1</v>
      </c>
      <c r="L78" s="13">
        <f t="shared" si="27"/>
        <v>84</v>
      </c>
      <c r="M78" s="13">
        <f t="shared" si="28"/>
        <v>109</v>
      </c>
      <c r="N78" s="9">
        <f t="shared" si="23"/>
        <v>2.411214953271028</v>
      </c>
      <c r="O78" s="15">
        <f t="shared" si="29"/>
        <v>77.56074766355141</v>
      </c>
      <c r="P78" s="9">
        <f t="shared" si="24"/>
        <v>90.18691588785043</v>
      </c>
      <c r="Q78" s="13">
        <f t="shared" si="25"/>
        <v>8</v>
      </c>
      <c r="R78" s="13">
        <f t="shared" si="26"/>
        <v>2</v>
      </c>
    </row>
    <row r="79" spans="1:18" ht="15">
      <c r="A79" s="17">
        <v>32647</v>
      </c>
      <c r="B79" s="1">
        <f>SUM(PLSP00:PLSP85!B79)</f>
        <v>1</v>
      </c>
      <c r="C79" s="1">
        <f>SUM(PLSP00:PLSP85!C79)</f>
        <v>0</v>
      </c>
      <c r="D79" s="1">
        <f>SUM(PLSP00:PLSP85!D79)</f>
        <v>0</v>
      </c>
      <c r="E79" s="1">
        <f>SUM(PLSP00:PLSP85!E79)</f>
        <v>0</v>
      </c>
      <c r="F79" s="1">
        <f>SUM(PLSP00:PLSP85!F79)</f>
        <v>1</v>
      </c>
      <c r="G79" s="1">
        <f>SUM(PLSP00:PLSP85!G79)</f>
        <v>0</v>
      </c>
      <c r="H79" s="1">
        <f>SUM(PLSP00:PLSP85!H79)</f>
        <v>0</v>
      </c>
      <c r="I79" s="1">
        <f>SUM(PLSP00:PLSP85!I79)</f>
        <v>0</v>
      </c>
      <c r="J79" s="13">
        <f t="shared" si="21"/>
        <v>1</v>
      </c>
      <c r="K79" s="13">
        <f t="shared" si="22"/>
        <v>1</v>
      </c>
      <c r="L79" s="13">
        <f t="shared" si="27"/>
        <v>85</v>
      </c>
      <c r="M79" s="13">
        <f t="shared" si="28"/>
        <v>110</v>
      </c>
      <c r="N79" s="9">
        <f t="shared" si="23"/>
        <v>0.8037383177570093</v>
      </c>
      <c r="O79" s="15">
        <f t="shared" si="29"/>
        <v>78.36448598130842</v>
      </c>
      <c r="P79" s="9">
        <f t="shared" si="24"/>
        <v>91.12149532710276</v>
      </c>
      <c r="Q79" s="13">
        <f t="shared" si="25"/>
        <v>2</v>
      </c>
      <c r="R79" s="13">
        <f t="shared" si="26"/>
        <v>0</v>
      </c>
    </row>
    <row r="80" spans="1:18" ht="15">
      <c r="A80" s="17">
        <v>32648</v>
      </c>
      <c r="B80" s="1">
        <f>SUM(PLSP00:PLSP85!B80)</f>
        <v>2</v>
      </c>
      <c r="C80" s="1">
        <f>SUM(PLSP00:PLSP85!C80)</f>
        <v>1</v>
      </c>
      <c r="D80" s="1">
        <f>SUM(PLSP00:PLSP85!D80)</f>
        <v>0</v>
      </c>
      <c r="E80" s="1">
        <f>SUM(PLSP00:PLSP85!E80)</f>
        <v>0</v>
      </c>
      <c r="F80" s="1">
        <f>SUM(PLSP00:PLSP85!F80)</f>
        <v>0</v>
      </c>
      <c r="G80" s="1">
        <f>SUM(PLSP00:PLSP85!G80)</f>
        <v>3</v>
      </c>
      <c r="H80" s="1">
        <f>SUM(PLSP00:PLSP85!H80)</f>
        <v>0</v>
      </c>
      <c r="I80" s="1">
        <f>SUM(PLSP00:PLSP85!I80)</f>
        <v>0</v>
      </c>
      <c r="J80" s="13">
        <f t="shared" si="21"/>
        <v>3</v>
      </c>
      <c r="K80" s="13">
        <f t="shared" si="22"/>
        <v>3</v>
      </c>
      <c r="L80" s="13">
        <f t="shared" si="27"/>
        <v>88</v>
      </c>
      <c r="M80" s="13">
        <f t="shared" si="28"/>
        <v>113</v>
      </c>
      <c r="N80" s="9">
        <f t="shared" si="23"/>
        <v>2.411214953271028</v>
      </c>
      <c r="O80" s="15">
        <f t="shared" si="29"/>
        <v>80.77570093457945</v>
      </c>
      <c r="P80" s="9">
        <f t="shared" si="24"/>
        <v>93.92523364485977</v>
      </c>
      <c r="Q80" s="13">
        <f t="shared" si="25"/>
        <v>6</v>
      </c>
      <c r="R80" s="13">
        <f t="shared" si="26"/>
        <v>0</v>
      </c>
    </row>
    <row r="81" spans="1:19" ht="15">
      <c r="A81" s="17">
        <v>32649</v>
      </c>
      <c r="B81" s="1">
        <f>SUM(PLSP00:PLSP85!B81)</f>
        <v>0</v>
      </c>
      <c r="C81" s="1">
        <f>SUM(PLSP00:PLSP85!C81)</f>
        <v>1</v>
      </c>
      <c r="D81" s="1">
        <f>SUM(PLSP00:PLSP85!D81)</f>
        <v>0</v>
      </c>
      <c r="E81" s="1">
        <f>SUM(PLSP00:PLSP85!E81)</f>
        <v>0</v>
      </c>
      <c r="F81" s="1">
        <f>SUM(PLSP00:PLSP85!F81)</f>
        <v>0</v>
      </c>
      <c r="G81" s="1">
        <f>SUM(PLSP00:PLSP85!G81)</f>
        <v>0</v>
      </c>
      <c r="H81" s="1">
        <f>SUM(PLSP00:PLSP85!H81)</f>
        <v>0</v>
      </c>
      <c r="I81" s="1">
        <f>SUM(PLSP00:PLSP85!I81)</f>
        <v>0</v>
      </c>
      <c r="J81" s="13">
        <f t="shared" si="21"/>
        <v>1</v>
      </c>
      <c r="K81" s="13">
        <f t="shared" si="22"/>
        <v>0</v>
      </c>
      <c r="L81" s="13">
        <f t="shared" si="27"/>
        <v>89</v>
      </c>
      <c r="M81" s="13">
        <f t="shared" si="28"/>
        <v>113</v>
      </c>
      <c r="N81" s="9">
        <f t="shared" si="23"/>
        <v>0.40186915887850466</v>
      </c>
      <c r="O81" s="15">
        <f t="shared" si="29"/>
        <v>81.17757009345796</v>
      </c>
      <c r="P81" s="9">
        <f t="shared" si="24"/>
        <v>94.39252336448595</v>
      </c>
      <c r="Q81" s="13">
        <f t="shared" si="25"/>
        <v>1</v>
      </c>
      <c r="R81" s="13">
        <f t="shared" si="26"/>
        <v>0</v>
      </c>
      <c r="S81" s="12"/>
    </row>
    <row r="82" spans="1:18" ht="15">
      <c r="A82" s="17">
        <v>32650</v>
      </c>
      <c r="B82" s="1">
        <f>SUM(PLSP00:PLSP85!B82)</f>
        <v>1</v>
      </c>
      <c r="C82" s="1">
        <f>SUM(PLSP00:PLSP85!C82)</f>
        <v>0</v>
      </c>
      <c r="D82" s="1">
        <f>SUM(PLSP00:PLSP85!D82)</f>
        <v>0</v>
      </c>
      <c r="E82" s="1">
        <f>SUM(PLSP00:PLSP85!E82)</f>
        <v>0</v>
      </c>
      <c r="F82" s="1">
        <f>SUM(PLSP00:PLSP85!F82)</f>
        <v>0</v>
      </c>
      <c r="G82" s="1">
        <f>SUM(PLSP00:PLSP85!G82)</f>
        <v>2</v>
      </c>
      <c r="H82" s="1">
        <f>SUM(PLSP00:PLSP85!H82)</f>
        <v>0</v>
      </c>
      <c r="I82" s="1">
        <f>SUM(PLSP00:PLSP85!I82)</f>
        <v>0</v>
      </c>
      <c r="J82" s="13">
        <f t="shared" si="21"/>
        <v>1</v>
      </c>
      <c r="K82" s="13">
        <f t="shared" si="22"/>
        <v>2</v>
      </c>
      <c r="L82" s="13">
        <f t="shared" si="27"/>
        <v>90</v>
      </c>
      <c r="M82" s="13">
        <f t="shared" si="28"/>
        <v>115</v>
      </c>
      <c r="N82" s="9">
        <f t="shared" si="23"/>
        <v>1.205607476635514</v>
      </c>
      <c r="O82" s="15">
        <f t="shared" si="29"/>
        <v>82.38317757009348</v>
      </c>
      <c r="P82" s="9">
        <f t="shared" si="24"/>
        <v>95.79439252336446</v>
      </c>
      <c r="Q82" s="13">
        <f t="shared" si="25"/>
        <v>3</v>
      </c>
      <c r="R82" s="13">
        <f t="shared" si="26"/>
        <v>0</v>
      </c>
    </row>
    <row r="83" spans="1:18" ht="15">
      <c r="A83" s="17">
        <v>32651</v>
      </c>
      <c r="B83" s="1">
        <f>SUM(PLSP00:PLSP85!B83)</f>
        <v>0</v>
      </c>
      <c r="C83" s="1">
        <f>SUM(PLSP00:PLSP85!C83)</f>
        <v>0</v>
      </c>
      <c r="D83" s="1">
        <f>SUM(PLSP00:PLSP85!D83)</f>
        <v>0</v>
      </c>
      <c r="E83" s="1">
        <f>SUM(PLSP00:PLSP85!E83)</f>
        <v>0</v>
      </c>
      <c r="F83" s="1">
        <f>SUM(PLSP00:PLSP85!F83)</f>
        <v>1</v>
      </c>
      <c r="G83" s="1">
        <f>SUM(PLSP00:PLSP85!G83)</f>
        <v>0</v>
      </c>
      <c r="H83" s="1">
        <f>SUM(PLSP00:PLSP85!H83)</f>
        <v>0</v>
      </c>
      <c r="I83" s="1">
        <f>SUM(PLSP00:PLSP85!I83)</f>
        <v>0</v>
      </c>
      <c r="J83" s="13">
        <f t="shared" si="21"/>
        <v>0</v>
      </c>
      <c r="K83" s="13">
        <f t="shared" si="22"/>
        <v>1</v>
      </c>
      <c r="L83" s="13">
        <f t="shared" si="27"/>
        <v>90</v>
      </c>
      <c r="M83" s="13">
        <f t="shared" si="28"/>
        <v>116</v>
      </c>
      <c r="N83" s="9">
        <f t="shared" si="23"/>
        <v>0.40186915887850466</v>
      </c>
      <c r="O83" s="15">
        <f t="shared" si="29"/>
        <v>82.78504672897199</v>
      </c>
      <c r="P83" s="9">
        <f t="shared" si="24"/>
        <v>96.26168224299064</v>
      </c>
      <c r="Q83" s="13">
        <f t="shared" si="25"/>
        <v>1</v>
      </c>
      <c r="R83" s="13">
        <f t="shared" si="26"/>
        <v>0</v>
      </c>
    </row>
    <row r="84" spans="1:18" ht="15">
      <c r="A84" s="17">
        <v>32652</v>
      </c>
      <c r="B84" s="1">
        <f>SUM(PLSP00:PLSP85!B84)</f>
        <v>0</v>
      </c>
      <c r="C84" s="1">
        <f>SUM(PLSP00:PLSP85!C84)</f>
        <v>0</v>
      </c>
      <c r="D84" s="1">
        <f>SUM(PLSP00:PLSP85!D84)</f>
        <v>1</v>
      </c>
      <c r="E84" s="1">
        <f>SUM(PLSP00:PLSP85!E84)</f>
        <v>1</v>
      </c>
      <c r="F84" s="1">
        <f>SUM(PLSP00:PLSP85!F84)</f>
        <v>0</v>
      </c>
      <c r="G84" s="1">
        <f>SUM(PLSP00:PLSP85!G84)</f>
        <v>2</v>
      </c>
      <c r="H84" s="1">
        <f>SUM(PLSP00:PLSP85!H84)</f>
        <v>0</v>
      </c>
      <c r="I84" s="1">
        <f>SUM(PLSP00:PLSP85!I84)</f>
        <v>0</v>
      </c>
      <c r="J84" s="13">
        <f t="shared" si="21"/>
        <v>-2</v>
      </c>
      <c r="K84" s="13">
        <f t="shared" si="22"/>
        <v>2</v>
      </c>
      <c r="L84" s="13">
        <f t="shared" si="27"/>
        <v>88</v>
      </c>
      <c r="M84" s="13">
        <f t="shared" si="28"/>
        <v>118</v>
      </c>
      <c r="N84" s="9">
        <f t="shared" si="23"/>
        <v>0</v>
      </c>
      <c r="O84" s="15">
        <f t="shared" si="29"/>
        <v>82.78504672897199</v>
      </c>
      <c r="P84" s="9">
        <f t="shared" si="24"/>
        <v>96.26168224299064</v>
      </c>
      <c r="Q84" s="13">
        <f t="shared" si="25"/>
        <v>2</v>
      </c>
      <c r="R84" s="13">
        <f t="shared" si="26"/>
        <v>2</v>
      </c>
    </row>
    <row r="85" spans="1:18" ht="15">
      <c r="A85" s="17">
        <v>32653</v>
      </c>
      <c r="B85" s="1">
        <f>SUM(PLSP00:PLSP85!B85)</f>
        <v>0</v>
      </c>
      <c r="C85" s="1">
        <f>SUM(PLSP00:PLSP85!C85)</f>
        <v>1</v>
      </c>
      <c r="D85" s="1">
        <f>SUM(PLSP00:PLSP85!D85)</f>
        <v>0</v>
      </c>
      <c r="E85" s="1">
        <f>SUM(PLSP00:PLSP85!E85)</f>
        <v>2</v>
      </c>
      <c r="F85" s="1">
        <f>SUM(PLSP00:PLSP85!F85)</f>
        <v>1</v>
      </c>
      <c r="G85" s="1">
        <f>SUM(PLSP00:PLSP85!G85)</f>
        <v>3</v>
      </c>
      <c r="H85" s="1">
        <f>SUM(PLSP00:PLSP85!H85)</f>
        <v>2</v>
      </c>
      <c r="I85" s="1">
        <f>SUM(PLSP00:PLSP85!I85)</f>
        <v>0</v>
      </c>
      <c r="J85" s="13">
        <f t="shared" si="21"/>
        <v>-1</v>
      </c>
      <c r="K85" s="13">
        <f t="shared" si="22"/>
        <v>2</v>
      </c>
      <c r="L85" s="13">
        <f t="shared" si="27"/>
        <v>87</v>
      </c>
      <c r="M85" s="13">
        <f t="shared" si="28"/>
        <v>120</v>
      </c>
      <c r="N85" s="9">
        <f t="shared" si="23"/>
        <v>0.40186915887850466</v>
      </c>
      <c r="O85" s="15">
        <f t="shared" si="29"/>
        <v>83.1869158878505</v>
      </c>
      <c r="P85" s="9">
        <f t="shared" si="24"/>
        <v>96.72897196261681</v>
      </c>
      <c r="Q85" s="13">
        <f t="shared" si="25"/>
        <v>5</v>
      </c>
      <c r="R85" s="13">
        <f t="shared" si="26"/>
        <v>4</v>
      </c>
    </row>
    <row r="86" spans="1:18" ht="15">
      <c r="A86" s="17">
        <v>32654</v>
      </c>
      <c r="B86" s="1">
        <f>SUM(PLSP00:PLSP85!B86)</f>
        <v>0</v>
      </c>
      <c r="C86" s="1">
        <f>SUM(PLSP00:PLSP85!C86)</f>
        <v>0</v>
      </c>
      <c r="D86" s="1">
        <f>SUM(PLSP00:PLSP85!D86)</f>
        <v>1</v>
      </c>
      <c r="E86" s="1">
        <f>SUM(PLSP00:PLSP85!E86)</f>
        <v>0</v>
      </c>
      <c r="F86" s="1">
        <f>SUM(PLSP00:PLSP85!F86)</f>
        <v>0</v>
      </c>
      <c r="G86" s="1">
        <f>SUM(PLSP00:PLSP85!G86)</f>
        <v>0</v>
      </c>
      <c r="H86" s="1">
        <f>SUM(PLSP00:PLSP85!H86)</f>
        <v>1</v>
      </c>
      <c r="I86" s="1">
        <f>SUM(PLSP00:PLSP85!I86)</f>
        <v>0</v>
      </c>
      <c r="J86" s="13">
        <f t="shared" si="21"/>
        <v>-1</v>
      </c>
      <c r="K86" s="13">
        <f t="shared" si="22"/>
        <v>-1</v>
      </c>
      <c r="L86" s="13">
        <f t="shared" si="27"/>
        <v>86</v>
      </c>
      <c r="M86" s="13">
        <f t="shared" si="28"/>
        <v>119</v>
      </c>
      <c r="N86" s="9">
        <f t="shared" si="23"/>
        <v>-0.8037383177570093</v>
      </c>
      <c r="O86" s="15">
        <f t="shared" si="29"/>
        <v>82.3831775700935</v>
      </c>
      <c r="P86" s="9">
        <f t="shared" si="24"/>
        <v>95.7943925233645</v>
      </c>
      <c r="Q86" s="13">
        <f t="shared" si="25"/>
        <v>0</v>
      </c>
      <c r="R86" s="13">
        <f t="shared" si="26"/>
        <v>2</v>
      </c>
    </row>
    <row r="87" spans="1:18" ht="15">
      <c r="A87" s="17">
        <v>32655</v>
      </c>
      <c r="B87" s="1">
        <f>SUM(PLSP00:PLSP85!B87)</f>
        <v>0</v>
      </c>
      <c r="C87" s="1">
        <f>SUM(PLSP00:PLSP85!C87)</f>
        <v>0</v>
      </c>
      <c r="D87" s="1">
        <f>SUM(PLSP00:PLSP85!D87)</f>
        <v>1</v>
      </c>
      <c r="E87" s="1">
        <f>SUM(PLSP00:PLSP85!E87)</f>
        <v>3</v>
      </c>
      <c r="F87" s="1">
        <f>SUM(PLSP00:PLSP85!F87)</f>
        <v>0</v>
      </c>
      <c r="G87" s="1">
        <f>SUM(PLSP00:PLSP85!G87)</f>
        <v>3</v>
      </c>
      <c r="H87" s="1">
        <f>SUM(PLSP00:PLSP85!H87)</f>
        <v>0</v>
      </c>
      <c r="I87" s="1">
        <f>SUM(PLSP00:PLSP85!I87)</f>
        <v>0</v>
      </c>
      <c r="J87" s="13">
        <f t="shared" si="21"/>
        <v>-4</v>
      </c>
      <c r="K87" s="13">
        <f t="shared" si="22"/>
        <v>3</v>
      </c>
      <c r="L87" s="13">
        <f t="shared" si="27"/>
        <v>82</v>
      </c>
      <c r="M87" s="13">
        <f t="shared" si="28"/>
        <v>122</v>
      </c>
      <c r="N87" s="9">
        <f t="shared" si="23"/>
        <v>-0.40186915887850466</v>
      </c>
      <c r="O87" s="15">
        <f t="shared" si="29"/>
        <v>81.98130841121498</v>
      </c>
      <c r="P87" s="9">
        <f t="shared" si="24"/>
        <v>95.3271028037383</v>
      </c>
      <c r="Q87" s="13">
        <f t="shared" si="25"/>
        <v>3</v>
      </c>
      <c r="R87" s="13">
        <f t="shared" si="26"/>
        <v>4</v>
      </c>
    </row>
    <row r="88" spans="1:18" ht="15">
      <c r="A88" s="17">
        <v>32656</v>
      </c>
      <c r="B88" s="1">
        <f>SUM(PLSP00:PLSP85!B88)</f>
        <v>0</v>
      </c>
      <c r="C88" s="1">
        <f>SUM(PLSP00:PLSP85!C88)</f>
        <v>2</v>
      </c>
      <c r="D88" s="1">
        <f>SUM(PLSP00:PLSP85!D88)</f>
        <v>0</v>
      </c>
      <c r="E88" s="1">
        <f>SUM(PLSP00:PLSP85!E88)</f>
        <v>0</v>
      </c>
      <c r="F88" s="1">
        <f>SUM(PLSP00:PLSP85!F88)</f>
        <v>0</v>
      </c>
      <c r="G88" s="1">
        <f>SUM(PLSP00:PLSP85!G88)</f>
        <v>0</v>
      </c>
      <c r="H88" s="1">
        <f>SUM(PLSP00:PLSP85!H88)</f>
        <v>0</v>
      </c>
      <c r="I88" s="1">
        <f>SUM(PLSP00:PLSP85!I88)</f>
        <v>0</v>
      </c>
      <c r="J88" s="13">
        <f t="shared" si="21"/>
        <v>2</v>
      </c>
      <c r="K88" s="13">
        <f t="shared" si="22"/>
        <v>0</v>
      </c>
      <c r="L88" s="13">
        <f t="shared" si="27"/>
        <v>84</v>
      </c>
      <c r="M88" s="13">
        <f t="shared" si="28"/>
        <v>122</v>
      </c>
      <c r="N88" s="9">
        <f t="shared" si="23"/>
        <v>0.8037383177570093</v>
      </c>
      <c r="O88" s="15">
        <f t="shared" si="29"/>
        <v>82.78504672897199</v>
      </c>
      <c r="P88" s="9">
        <f t="shared" si="24"/>
        <v>96.26168224299064</v>
      </c>
      <c r="Q88" s="13">
        <f t="shared" si="25"/>
        <v>2</v>
      </c>
      <c r="R88" s="13">
        <f t="shared" si="26"/>
        <v>0</v>
      </c>
    </row>
    <row r="89" spans="1:18" ht="15">
      <c r="A89" s="17">
        <v>32657</v>
      </c>
      <c r="B89" s="1">
        <f>SUM(PLSP00:PLSP85!B89)</f>
        <v>0</v>
      </c>
      <c r="C89" s="1">
        <f>SUM(PLSP00:PLSP85!C89)</f>
        <v>1</v>
      </c>
      <c r="D89" s="1">
        <f>SUM(PLSP00:PLSP85!D89)</f>
        <v>0</v>
      </c>
      <c r="E89" s="1">
        <f>SUM(PLSP00:PLSP85!E89)</f>
        <v>0</v>
      </c>
      <c r="F89" s="1">
        <f>SUM(PLSP00:PLSP85!F89)</f>
        <v>0</v>
      </c>
      <c r="G89" s="1">
        <f>SUM(PLSP00:PLSP85!G89)</f>
        <v>3</v>
      </c>
      <c r="H89" s="1">
        <f>SUM(PLSP00:PLSP85!H89)</f>
        <v>0</v>
      </c>
      <c r="I89" s="1">
        <f>SUM(PLSP00:PLSP85!I89)</f>
        <v>0</v>
      </c>
      <c r="J89" s="13">
        <f t="shared" si="21"/>
        <v>1</v>
      </c>
      <c r="K89" s="13">
        <f t="shared" si="22"/>
        <v>3</v>
      </c>
      <c r="L89" s="13">
        <f t="shared" si="27"/>
        <v>85</v>
      </c>
      <c r="M89" s="13">
        <f t="shared" si="28"/>
        <v>125</v>
      </c>
      <c r="N89" s="9">
        <f t="shared" si="23"/>
        <v>1.6074766355140186</v>
      </c>
      <c r="O89" s="15">
        <f t="shared" si="29"/>
        <v>84.39252336448601</v>
      </c>
      <c r="P89" s="9">
        <f t="shared" si="24"/>
        <v>98.13084112149531</v>
      </c>
      <c r="Q89" s="13">
        <f t="shared" si="25"/>
        <v>4</v>
      </c>
      <c r="R89" s="13">
        <f t="shared" si="26"/>
        <v>0</v>
      </c>
    </row>
    <row r="90" spans="1:18" ht="15">
      <c r="A90" s="17">
        <v>32658</v>
      </c>
      <c r="B90" s="1">
        <f>SUM(PLSP00:PLSP85!B90)</f>
        <v>0</v>
      </c>
      <c r="C90" s="1">
        <f>SUM(PLSP00:PLSP85!C90)</f>
        <v>0</v>
      </c>
      <c r="D90" s="1">
        <f>SUM(PLSP00:PLSP85!D90)</f>
        <v>0</v>
      </c>
      <c r="E90" s="1">
        <f>SUM(PLSP00:PLSP85!E90)</f>
        <v>0</v>
      </c>
      <c r="F90" s="1">
        <f>SUM(PLSP00:PLSP85!F90)</f>
        <v>1</v>
      </c>
      <c r="G90" s="1">
        <f>SUM(PLSP00:PLSP85!G90)</f>
        <v>2</v>
      </c>
      <c r="H90" s="1">
        <f>SUM(PLSP00:PLSP85!H90)</f>
        <v>0</v>
      </c>
      <c r="I90" s="1">
        <f>SUM(PLSP00:PLSP85!I90)</f>
        <v>0</v>
      </c>
      <c r="J90" s="13">
        <f t="shared" si="21"/>
        <v>0</v>
      </c>
      <c r="K90" s="13">
        <f t="shared" si="22"/>
        <v>3</v>
      </c>
      <c r="L90" s="13">
        <f t="shared" si="27"/>
        <v>85</v>
      </c>
      <c r="M90" s="13">
        <f t="shared" si="28"/>
        <v>128</v>
      </c>
      <c r="N90" s="9">
        <f t="shared" si="23"/>
        <v>1.205607476635514</v>
      </c>
      <c r="O90" s="15">
        <f t="shared" si="29"/>
        <v>85.59813084112153</v>
      </c>
      <c r="P90" s="9">
        <f t="shared" si="24"/>
        <v>99.53271028037382</v>
      </c>
      <c r="Q90" s="13">
        <f t="shared" si="25"/>
        <v>3</v>
      </c>
      <c r="R90" s="13">
        <f t="shared" si="26"/>
        <v>0</v>
      </c>
    </row>
    <row r="91" spans="1:18" ht="15">
      <c r="A91" s="17">
        <v>32659</v>
      </c>
      <c r="B91" s="1">
        <f>SUM(PLSP00:PLSP85!B91)</f>
        <v>0</v>
      </c>
      <c r="C91" s="1">
        <f>SUM(PLSP00:PLSP85!C91)</f>
        <v>0</v>
      </c>
      <c r="D91" s="1">
        <f>SUM(PLSP00:PLSP85!D91)</f>
        <v>0</v>
      </c>
      <c r="E91" s="1">
        <f>SUM(PLSP00:PLSP85!E91)</f>
        <v>1</v>
      </c>
      <c r="F91" s="1">
        <f>SUM(PLSP00:PLSP85!F91)</f>
        <v>0</v>
      </c>
      <c r="G91" s="1">
        <f>SUM(PLSP00:PLSP85!G91)</f>
        <v>0</v>
      </c>
      <c r="H91" s="1">
        <f>SUM(PLSP00:PLSP85!H91)</f>
        <v>0</v>
      </c>
      <c r="I91" s="1">
        <f>SUM(PLSP00:PLSP85!I91)</f>
        <v>0</v>
      </c>
      <c r="J91" s="13">
        <f t="shared" si="21"/>
        <v>-1</v>
      </c>
      <c r="K91" s="13">
        <f t="shared" si="22"/>
        <v>0</v>
      </c>
      <c r="L91" s="13">
        <f t="shared" si="27"/>
        <v>84</v>
      </c>
      <c r="M91" s="13">
        <f t="shared" si="28"/>
        <v>128</v>
      </c>
      <c r="N91" s="9">
        <f t="shared" si="23"/>
        <v>-0.40186915887850466</v>
      </c>
      <c r="O91" s="15">
        <f t="shared" si="29"/>
        <v>85.19626168224302</v>
      </c>
      <c r="P91" s="9">
        <f t="shared" si="24"/>
        <v>99.06542056074765</v>
      </c>
      <c r="Q91" s="13">
        <f t="shared" si="25"/>
        <v>0</v>
      </c>
      <c r="R91" s="13">
        <f t="shared" si="26"/>
        <v>1</v>
      </c>
    </row>
    <row r="92" spans="1:18" ht="15">
      <c r="A92" s="17">
        <v>32660</v>
      </c>
      <c r="B92" s="1">
        <f>SUM(PLSP00:PLSP85!B92)</f>
        <v>0</v>
      </c>
      <c r="C92" s="1">
        <f>SUM(PLSP00:PLSP85!C92)</f>
        <v>1</v>
      </c>
      <c r="D92" s="1">
        <f>SUM(PLSP00:PLSP85!D92)</f>
        <v>0</v>
      </c>
      <c r="E92" s="1">
        <f>SUM(PLSP00:PLSP85!E92)</f>
        <v>1</v>
      </c>
      <c r="F92" s="1">
        <f>SUM(PLSP00:PLSP85!F92)</f>
        <v>0</v>
      </c>
      <c r="G92" s="1">
        <f>SUM(PLSP00:PLSP85!G92)</f>
        <v>0</v>
      </c>
      <c r="H92" s="1">
        <f>SUM(PLSP00:PLSP85!H92)</f>
        <v>0</v>
      </c>
      <c r="I92" s="1">
        <f>SUM(PLSP00:PLSP85!I92)</f>
        <v>0</v>
      </c>
      <c r="J92" s="13">
        <f t="shared" si="21"/>
        <v>0</v>
      </c>
      <c r="K92" s="13">
        <f t="shared" si="22"/>
        <v>0</v>
      </c>
      <c r="L92" s="13">
        <f t="shared" si="27"/>
        <v>84</v>
      </c>
      <c r="M92" s="13">
        <f t="shared" si="28"/>
        <v>128</v>
      </c>
      <c r="N92" s="9">
        <f t="shared" si="23"/>
        <v>0</v>
      </c>
      <c r="O92" s="15">
        <f t="shared" si="29"/>
        <v>85.19626168224302</v>
      </c>
      <c r="P92" s="9">
        <f t="shared" si="24"/>
        <v>99.06542056074765</v>
      </c>
      <c r="Q92" s="13">
        <f t="shared" si="25"/>
        <v>1</v>
      </c>
      <c r="R92" s="13">
        <f t="shared" si="26"/>
        <v>1</v>
      </c>
    </row>
    <row r="93" spans="1:18" ht="15">
      <c r="A93" s="17">
        <v>32661</v>
      </c>
      <c r="B93" s="1">
        <f>SUM(PLSP00:PLSP85!B93)</f>
        <v>1</v>
      </c>
      <c r="C93" s="1">
        <f>SUM(PLSP00:PLSP85!C93)</f>
        <v>0</v>
      </c>
      <c r="D93" s="1">
        <f>SUM(PLSP00:PLSP85!D93)</f>
        <v>0</v>
      </c>
      <c r="E93" s="1">
        <f>SUM(PLSP00:PLSP85!E93)</f>
        <v>0</v>
      </c>
      <c r="F93" s="1">
        <f>SUM(PLSP00:PLSP85!F93)</f>
        <v>0</v>
      </c>
      <c r="G93" s="1">
        <f>SUM(PLSP00:PLSP85!G93)</f>
        <v>0</v>
      </c>
      <c r="H93" s="1">
        <f>SUM(PLSP00:PLSP85!H93)</f>
        <v>0</v>
      </c>
      <c r="I93" s="1">
        <f>SUM(PLSP00:PLSP85!I93)</f>
        <v>0</v>
      </c>
      <c r="J93" s="13">
        <f t="shared" si="21"/>
        <v>1</v>
      </c>
      <c r="K93" s="13">
        <f t="shared" si="22"/>
        <v>0</v>
      </c>
      <c r="L93" s="13">
        <f t="shared" si="27"/>
        <v>85</v>
      </c>
      <c r="M93" s="13">
        <f t="shared" si="28"/>
        <v>128</v>
      </c>
      <c r="N93" s="9">
        <f t="shared" si="23"/>
        <v>0.40186915887850466</v>
      </c>
      <c r="O93" s="15">
        <f t="shared" si="29"/>
        <v>85.59813084112153</v>
      </c>
      <c r="P93" s="9">
        <f t="shared" si="24"/>
        <v>99.53271028037382</v>
      </c>
      <c r="Q93" s="13">
        <f t="shared" si="25"/>
        <v>1</v>
      </c>
      <c r="R93" s="13">
        <f t="shared" si="26"/>
        <v>0</v>
      </c>
    </row>
    <row r="94" spans="1:18" ht="15">
      <c r="A94" s="17">
        <v>32662</v>
      </c>
      <c r="B94" s="1">
        <f>SUM(PLSP00:PLSP85!B94)</f>
        <v>1</v>
      </c>
      <c r="C94" s="1">
        <f>SUM(PLSP00:PLSP85!C94)</f>
        <v>0</v>
      </c>
      <c r="D94" s="1">
        <f>SUM(PLSP00:PLSP85!D94)</f>
        <v>0</v>
      </c>
      <c r="E94" s="1">
        <f>SUM(PLSP00:PLSP85!E94)</f>
        <v>0</v>
      </c>
      <c r="F94" s="1">
        <f>SUM(PLSP00:PLSP85!F94)</f>
        <v>0</v>
      </c>
      <c r="G94" s="1">
        <f>SUM(PLSP00:PLSP85!G94)</f>
        <v>1</v>
      </c>
      <c r="H94" s="1">
        <f>SUM(PLSP00:PLSP85!H94)</f>
        <v>1</v>
      </c>
      <c r="I94" s="1">
        <f>SUM(PLSP00:PLSP85!I94)</f>
        <v>0</v>
      </c>
      <c r="J94" s="13">
        <f t="shared" si="21"/>
        <v>1</v>
      </c>
      <c r="K94" s="13">
        <f t="shared" si="22"/>
        <v>0</v>
      </c>
      <c r="L94" s="13">
        <f t="shared" si="27"/>
        <v>86</v>
      </c>
      <c r="M94" s="13">
        <f t="shared" si="28"/>
        <v>128</v>
      </c>
      <c r="N94" s="9">
        <f t="shared" si="23"/>
        <v>0.40186915887850466</v>
      </c>
      <c r="O94" s="15">
        <f t="shared" si="29"/>
        <v>86.00000000000004</v>
      </c>
      <c r="P94" s="9">
        <f t="shared" si="24"/>
        <v>99.99999999999999</v>
      </c>
      <c r="Q94" s="13">
        <f t="shared" si="25"/>
        <v>2</v>
      </c>
      <c r="R94" s="13">
        <f t="shared" si="26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30" ref="B96:K96">SUM(B4:B94)</f>
        <v>67</v>
      </c>
      <c r="C96" s="13">
        <f t="shared" si="30"/>
        <v>119</v>
      </c>
      <c r="D96" s="13">
        <f t="shared" si="30"/>
        <v>47</v>
      </c>
      <c r="E96" s="13">
        <f t="shared" si="30"/>
        <v>53</v>
      </c>
      <c r="F96" s="13">
        <f t="shared" si="30"/>
        <v>36</v>
      </c>
      <c r="G96" s="13">
        <f t="shared" si="30"/>
        <v>169</v>
      </c>
      <c r="H96" s="13">
        <f t="shared" si="30"/>
        <v>38</v>
      </c>
      <c r="I96" s="13">
        <f t="shared" si="30"/>
        <v>39</v>
      </c>
      <c r="J96" s="13">
        <f t="shared" si="30"/>
        <v>86</v>
      </c>
      <c r="K96" s="13">
        <f t="shared" si="30"/>
        <v>128</v>
      </c>
      <c r="L96" s="13"/>
      <c r="M96" s="13"/>
      <c r="N96" s="13">
        <f>SUM(N4:N94)</f>
        <v>86.00000000000004</v>
      </c>
      <c r="O96" s="13"/>
      <c r="P96" s="13"/>
      <c r="Q96" s="13">
        <f>SUM(Q4:Q94)</f>
        <v>391</v>
      </c>
      <c r="R96" s="13">
        <f>SUM(R4:R94)</f>
        <v>177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85" sqref="E8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4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26</v>
      </c>
      <c r="W6" s="8"/>
      <c r="X6" s="18" t="s">
        <v>32</v>
      </c>
      <c r="Z6" s="15">
        <f>SUM(N18:N24)</f>
        <v>0.4090909090909091</v>
      </c>
      <c r="AA6" s="9">
        <f t="shared" si="6"/>
        <v>4.545454545454545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86.66666666666667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1.2272727272727273</v>
      </c>
      <c r="AA8" s="9">
        <f t="shared" si="6"/>
        <v>13.636363636363635</v>
      </c>
      <c r="AB8" s="15">
        <f>SUM(Q32:Q38)+SUM(R32:R38)</f>
        <v>3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2.0454545454545454</v>
      </c>
      <c r="AA9" s="9">
        <f t="shared" si="6"/>
        <v>22.727272727272723</v>
      </c>
      <c r="AB9" s="15">
        <f>SUM(Q39:Q45)+SUM(R39:R45)</f>
        <v>11</v>
      </c>
      <c r="AC9" s="15">
        <f>100*SUM(Q39:Q45)/AB9</f>
        <v>72.72727272727273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58.333333333333336</v>
      </c>
      <c r="W10" s="8"/>
      <c r="X10" s="20" t="s">
        <v>38</v>
      </c>
      <c r="Z10" s="15">
        <f>SUM(N46:N52)</f>
        <v>2.4545454545454546</v>
      </c>
      <c r="AA10" s="9">
        <f t="shared" si="6"/>
        <v>27.27272727272727</v>
      </c>
      <c r="AB10" s="15">
        <f>SUM(Q46:Q52)+SUM(R46:R52)</f>
        <v>6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78.57142857142857</v>
      </c>
      <c r="W11" s="8"/>
      <c r="Y11" s="20" t="s">
        <v>39</v>
      </c>
      <c r="Z11" s="15">
        <f>SUM(N53:N59)</f>
        <v>0.8181818181818182</v>
      </c>
      <c r="AA11" s="9">
        <f t="shared" si="6"/>
        <v>9.09090909090909</v>
      </c>
      <c r="AB11" s="15">
        <f>SUM(Q53:Q59)+SUM(R53:R59)</f>
        <v>2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69.23076923076923</v>
      </c>
      <c r="W12" s="8"/>
      <c r="X12" s="20" t="s">
        <v>41</v>
      </c>
      <c r="Z12" s="15">
        <f>SUM(N60:N66)</f>
        <v>0.8181818181818182</v>
      </c>
      <c r="AA12" s="9">
        <f t="shared" si="6"/>
        <v>9.09090909090909</v>
      </c>
      <c r="AB12" s="15">
        <f>SUM(Q60:Q66)+SUM(R60:R66)</f>
        <v>2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1.6363636363636365</v>
      </c>
      <c r="AA13" s="9">
        <f t="shared" si="6"/>
        <v>18.18181818181818</v>
      </c>
      <c r="AB13" s="15">
        <f>SUM(Q67:Q73)+SUM(R67:R73)</f>
        <v>4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-0.4090909090909091</v>
      </c>
      <c r="AA15" s="9">
        <f t="shared" si="6"/>
        <v>-4.545454545454545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9.000000000000002</v>
      </c>
      <c r="AA17" s="13">
        <f>SUM(AA4:AA16)</f>
        <v>99.99999999999999</v>
      </c>
      <c r="AB17" s="13">
        <f>SUM(AB4:AB16)</f>
        <v>30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>
        <v>1</v>
      </c>
      <c r="C24" s="3"/>
      <c r="D24" s="1"/>
      <c r="E24" s="3"/>
      <c r="F24" s="1"/>
      <c r="G24" s="3"/>
      <c r="H24" s="1"/>
      <c r="I24" s="1"/>
      <c r="J24" s="13">
        <f t="shared" si="0"/>
        <v>1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0.4090909090909091</v>
      </c>
      <c r="O24" s="15">
        <f t="shared" si="9"/>
        <v>0.4090909090909091</v>
      </c>
      <c r="P24" s="9">
        <f t="shared" si="3"/>
        <v>4.545454545454545</v>
      </c>
      <c r="Q24" s="13">
        <f t="shared" si="4"/>
        <v>1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0.4090909090909091</v>
      </c>
      <c r="P25" s="9">
        <f t="shared" si="3"/>
        <v>4.545454545454545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0.4090909090909091</v>
      </c>
      <c r="P26" s="9">
        <f t="shared" si="3"/>
        <v>4.545454545454545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0.4090909090909091</v>
      </c>
      <c r="P27" s="9">
        <f t="shared" si="3"/>
        <v>4.545454545454545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1</v>
      </c>
      <c r="M28" s="13">
        <f t="shared" si="8"/>
        <v>0</v>
      </c>
      <c r="N28" s="9">
        <f t="shared" si="2"/>
        <v>0</v>
      </c>
      <c r="O28" s="15">
        <f t="shared" si="9"/>
        <v>0.4090909090909091</v>
      </c>
      <c r="P28" s="9">
        <f t="shared" si="3"/>
        <v>4.545454545454545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</v>
      </c>
      <c r="O29" s="15">
        <f t="shared" si="9"/>
        <v>0.4090909090909091</v>
      </c>
      <c r="P29" s="9">
        <f t="shared" si="3"/>
        <v>4.545454545454545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0.4090909090909091</v>
      </c>
      <c r="P30" s="9">
        <f t="shared" si="3"/>
        <v>4.545454545454545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0.4090909090909091</v>
      </c>
      <c r="P31" s="9">
        <f t="shared" si="3"/>
        <v>4.545454545454545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0.4090909090909091</v>
      </c>
      <c r="P32" s="9">
        <f t="shared" si="3"/>
        <v>4.545454545454545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0.4090909090909091</v>
      </c>
      <c r="P33" s="9">
        <f t="shared" si="3"/>
        <v>4.545454545454545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0.4090909090909091</v>
      </c>
      <c r="P34" s="9">
        <f t="shared" si="3"/>
        <v>4.545454545454545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>
        <v>2</v>
      </c>
      <c r="H35" s="1"/>
      <c r="I35" s="1"/>
      <c r="J35" s="13">
        <f t="shared" si="0"/>
        <v>0</v>
      </c>
      <c r="K35" s="13">
        <f t="shared" si="1"/>
        <v>2</v>
      </c>
      <c r="L35" s="13">
        <f t="shared" si="7"/>
        <v>1</v>
      </c>
      <c r="M35" s="13">
        <f t="shared" si="8"/>
        <v>2</v>
      </c>
      <c r="N35" s="9">
        <f t="shared" si="2"/>
        <v>0.8181818181818182</v>
      </c>
      <c r="O35" s="15">
        <f t="shared" si="9"/>
        <v>1.2272727272727273</v>
      </c>
      <c r="P35" s="9">
        <f t="shared" si="3"/>
        <v>13.636363636363635</v>
      </c>
      <c r="Q35" s="13">
        <f t="shared" si="4"/>
        <v>2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2</v>
      </c>
      <c r="N36" s="9">
        <f aca="true" t="shared" si="12" ref="N36:N67">(+J36+K36)*($J$96/($J$96+$K$96))</f>
        <v>0</v>
      </c>
      <c r="O36" s="15">
        <f t="shared" si="9"/>
        <v>1.2272727272727273</v>
      </c>
      <c r="P36" s="9">
        <f aca="true" t="shared" si="13" ref="P36:P67">O36*100/$N$96</f>
        <v>13.636363636363635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2</v>
      </c>
      <c r="N37" s="9">
        <f t="shared" si="12"/>
        <v>0</v>
      </c>
      <c r="O37" s="15">
        <f aca="true" t="shared" si="18" ref="O37:O68">O36+N37</f>
        <v>1.2272727272727273</v>
      </c>
      <c r="P37" s="9">
        <f t="shared" si="13"/>
        <v>13.636363636363635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>
        <v>1</v>
      </c>
      <c r="D38" s="1"/>
      <c r="E38" s="1"/>
      <c r="F38" s="1"/>
      <c r="G38" s="3"/>
      <c r="H38" s="1"/>
      <c r="I38" s="1"/>
      <c r="J38" s="13">
        <f t="shared" si="10"/>
        <v>1</v>
      </c>
      <c r="K38" s="13">
        <f t="shared" si="11"/>
        <v>0</v>
      </c>
      <c r="L38" s="13">
        <f t="shared" si="16"/>
        <v>2</v>
      </c>
      <c r="M38" s="13">
        <f t="shared" si="17"/>
        <v>2</v>
      </c>
      <c r="N38" s="9">
        <f t="shared" si="12"/>
        <v>0.4090909090909091</v>
      </c>
      <c r="O38" s="15">
        <f t="shared" si="18"/>
        <v>1.6363636363636365</v>
      </c>
      <c r="P38" s="9">
        <f t="shared" si="13"/>
        <v>18.18181818181818</v>
      </c>
      <c r="Q38" s="13">
        <f t="shared" si="14"/>
        <v>1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2</v>
      </c>
      <c r="M39" s="13">
        <f t="shared" si="17"/>
        <v>2</v>
      </c>
      <c r="N39" s="9">
        <f t="shared" si="12"/>
        <v>0</v>
      </c>
      <c r="O39" s="15">
        <f t="shared" si="18"/>
        <v>1.6363636363636365</v>
      </c>
      <c r="P39" s="9">
        <f t="shared" si="13"/>
        <v>18.18181818181818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>
        <v>1</v>
      </c>
      <c r="C40" s="1">
        <v>1</v>
      </c>
      <c r="D40" s="1"/>
      <c r="E40" s="1"/>
      <c r="F40" s="1"/>
      <c r="G40" s="1">
        <v>1</v>
      </c>
      <c r="H40" s="1">
        <v>1</v>
      </c>
      <c r="I40" s="1"/>
      <c r="J40" s="13">
        <f t="shared" si="10"/>
        <v>2</v>
      </c>
      <c r="K40" s="13">
        <f t="shared" si="11"/>
        <v>0</v>
      </c>
      <c r="L40" s="13">
        <f t="shared" si="16"/>
        <v>4</v>
      </c>
      <c r="M40" s="13">
        <f t="shared" si="17"/>
        <v>2</v>
      </c>
      <c r="N40" s="9">
        <f t="shared" si="12"/>
        <v>0.8181818181818182</v>
      </c>
      <c r="O40" s="15">
        <f t="shared" si="18"/>
        <v>2.4545454545454546</v>
      </c>
      <c r="P40" s="9">
        <f t="shared" si="13"/>
        <v>27.27272727272727</v>
      </c>
      <c r="Q40" s="13">
        <f t="shared" si="14"/>
        <v>3</v>
      </c>
      <c r="R40" s="13">
        <f t="shared" si="15"/>
        <v>1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4</v>
      </c>
      <c r="M41" s="13">
        <f t="shared" si="17"/>
        <v>2</v>
      </c>
      <c r="N41" s="9">
        <f t="shared" si="12"/>
        <v>0</v>
      </c>
      <c r="O41" s="15">
        <f t="shared" si="18"/>
        <v>2.4545454545454546</v>
      </c>
      <c r="P41" s="9">
        <f t="shared" si="13"/>
        <v>27.27272727272727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4</v>
      </c>
      <c r="M42" s="13">
        <f t="shared" si="17"/>
        <v>2</v>
      </c>
      <c r="N42" s="9">
        <f t="shared" si="12"/>
        <v>0</v>
      </c>
      <c r="O42" s="15">
        <f t="shared" si="18"/>
        <v>2.4545454545454546</v>
      </c>
      <c r="P42" s="9">
        <f t="shared" si="13"/>
        <v>27.27272727272727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4</v>
      </c>
      <c r="M43" s="13">
        <f t="shared" si="17"/>
        <v>2</v>
      </c>
      <c r="N43" s="9">
        <f t="shared" si="12"/>
        <v>0</v>
      </c>
      <c r="O43" s="15">
        <f t="shared" si="18"/>
        <v>2.4545454545454546</v>
      </c>
      <c r="P43" s="9">
        <f t="shared" si="13"/>
        <v>27.27272727272727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4</v>
      </c>
      <c r="M44" s="13">
        <f t="shared" si="17"/>
        <v>2</v>
      </c>
      <c r="N44" s="9">
        <f t="shared" si="12"/>
        <v>0</v>
      </c>
      <c r="O44" s="15">
        <f t="shared" si="18"/>
        <v>2.4545454545454546</v>
      </c>
      <c r="P44" s="9">
        <f t="shared" si="13"/>
        <v>27.27272727272727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>
        <v>1</v>
      </c>
      <c r="C45" s="3">
        <v>1</v>
      </c>
      <c r="D45" s="1">
        <v>2</v>
      </c>
      <c r="E45" s="1"/>
      <c r="F45" s="1">
        <v>2</v>
      </c>
      <c r="G45" s="3">
        <v>1</v>
      </c>
      <c r="H45" s="1"/>
      <c r="I45" s="1"/>
      <c r="J45" s="13">
        <f t="shared" si="10"/>
        <v>0</v>
      </c>
      <c r="K45" s="13">
        <f t="shared" si="11"/>
        <v>3</v>
      </c>
      <c r="L45" s="13">
        <f t="shared" si="16"/>
        <v>4</v>
      </c>
      <c r="M45" s="13">
        <f t="shared" si="17"/>
        <v>5</v>
      </c>
      <c r="N45" s="9">
        <f t="shared" si="12"/>
        <v>1.2272727272727273</v>
      </c>
      <c r="O45" s="15">
        <f t="shared" si="18"/>
        <v>3.6818181818181817</v>
      </c>
      <c r="P45" s="9">
        <f t="shared" si="13"/>
        <v>40.9090909090909</v>
      </c>
      <c r="Q45" s="13">
        <f t="shared" si="14"/>
        <v>5</v>
      </c>
      <c r="R45" s="13">
        <f t="shared" si="15"/>
        <v>2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4</v>
      </c>
      <c r="M46" s="13">
        <f t="shared" si="17"/>
        <v>5</v>
      </c>
      <c r="N46" s="9">
        <f t="shared" si="12"/>
        <v>0</v>
      </c>
      <c r="O46" s="15">
        <f t="shared" si="18"/>
        <v>3.6818181818181817</v>
      </c>
      <c r="P46" s="9">
        <f t="shared" si="13"/>
        <v>40.9090909090909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4</v>
      </c>
      <c r="M47" s="13">
        <f t="shared" si="17"/>
        <v>5</v>
      </c>
      <c r="N47" s="9">
        <f t="shared" si="12"/>
        <v>0</v>
      </c>
      <c r="O47" s="15">
        <f t="shared" si="18"/>
        <v>3.6818181818181817</v>
      </c>
      <c r="P47" s="9">
        <f t="shared" si="13"/>
        <v>40.9090909090909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4</v>
      </c>
      <c r="M48" s="13">
        <f t="shared" si="17"/>
        <v>5</v>
      </c>
      <c r="N48" s="9">
        <f t="shared" si="12"/>
        <v>0</v>
      </c>
      <c r="O48" s="15">
        <f t="shared" si="18"/>
        <v>3.6818181818181817</v>
      </c>
      <c r="P48" s="9">
        <f t="shared" si="13"/>
        <v>40.9090909090909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>
        <v>3</v>
      </c>
      <c r="H49" s="1"/>
      <c r="I49" s="1"/>
      <c r="J49" s="13">
        <f t="shared" si="10"/>
        <v>0</v>
      </c>
      <c r="K49" s="13">
        <f t="shared" si="11"/>
        <v>3</v>
      </c>
      <c r="L49" s="13">
        <f t="shared" si="16"/>
        <v>4</v>
      </c>
      <c r="M49" s="13">
        <f t="shared" si="17"/>
        <v>8</v>
      </c>
      <c r="N49" s="9">
        <f t="shared" si="12"/>
        <v>1.2272727272727273</v>
      </c>
      <c r="O49" s="15">
        <f t="shared" si="18"/>
        <v>4.909090909090909</v>
      </c>
      <c r="P49" s="9">
        <f t="shared" si="13"/>
        <v>54.54545454545454</v>
      </c>
      <c r="Q49" s="13">
        <f t="shared" si="14"/>
        <v>3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4</v>
      </c>
      <c r="M50" s="13">
        <f t="shared" si="17"/>
        <v>8</v>
      </c>
      <c r="N50" s="9">
        <f t="shared" si="12"/>
        <v>0</v>
      </c>
      <c r="O50" s="15">
        <f t="shared" si="18"/>
        <v>4.909090909090909</v>
      </c>
      <c r="P50" s="9">
        <f t="shared" si="13"/>
        <v>54.54545454545454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4</v>
      </c>
      <c r="M51" s="13">
        <f t="shared" si="17"/>
        <v>8</v>
      </c>
      <c r="N51" s="9">
        <f t="shared" si="12"/>
        <v>0</v>
      </c>
      <c r="O51" s="15">
        <f t="shared" si="18"/>
        <v>4.909090909090909</v>
      </c>
      <c r="P51" s="9">
        <f t="shared" si="13"/>
        <v>54.54545454545454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>
        <v>2</v>
      </c>
      <c r="D52" s="1"/>
      <c r="E52" s="1"/>
      <c r="F52" s="1"/>
      <c r="G52" s="3">
        <v>1</v>
      </c>
      <c r="H52" s="1"/>
      <c r="I52" s="1"/>
      <c r="J52" s="13">
        <f t="shared" si="10"/>
        <v>2</v>
      </c>
      <c r="K52" s="13">
        <f t="shared" si="11"/>
        <v>1</v>
      </c>
      <c r="L52" s="13">
        <f t="shared" si="16"/>
        <v>6</v>
      </c>
      <c r="M52" s="13">
        <f t="shared" si="17"/>
        <v>9</v>
      </c>
      <c r="N52" s="9">
        <f t="shared" si="12"/>
        <v>1.2272727272727273</v>
      </c>
      <c r="O52" s="15">
        <f t="shared" si="18"/>
        <v>6.136363636363637</v>
      </c>
      <c r="P52" s="9">
        <f t="shared" si="13"/>
        <v>68.18181818181817</v>
      </c>
      <c r="Q52" s="13">
        <f t="shared" si="14"/>
        <v>3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6</v>
      </c>
      <c r="M53" s="13">
        <f t="shared" si="17"/>
        <v>9</v>
      </c>
      <c r="N53" s="9">
        <f t="shared" si="12"/>
        <v>0</v>
      </c>
      <c r="O53" s="15">
        <f t="shared" si="18"/>
        <v>6.136363636363637</v>
      </c>
      <c r="P53" s="9">
        <f t="shared" si="13"/>
        <v>68.18181818181817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6</v>
      </c>
      <c r="M54" s="13">
        <f t="shared" si="17"/>
        <v>9</v>
      </c>
      <c r="N54" s="9">
        <f t="shared" si="12"/>
        <v>0</v>
      </c>
      <c r="O54" s="15">
        <f t="shared" si="18"/>
        <v>6.136363636363637</v>
      </c>
      <c r="P54" s="9">
        <f t="shared" si="13"/>
        <v>68.18181818181817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6</v>
      </c>
      <c r="M55" s="13">
        <f t="shared" si="17"/>
        <v>9</v>
      </c>
      <c r="N55" s="9">
        <f t="shared" si="12"/>
        <v>0</v>
      </c>
      <c r="O55" s="15">
        <f t="shared" si="18"/>
        <v>6.136363636363637</v>
      </c>
      <c r="P55" s="9">
        <f t="shared" si="13"/>
        <v>68.18181818181817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>
        <v>1</v>
      </c>
      <c r="D56" s="1"/>
      <c r="E56" s="1"/>
      <c r="F56" s="1">
        <v>1</v>
      </c>
      <c r="G56" s="1"/>
      <c r="H56" s="1"/>
      <c r="I56" s="1"/>
      <c r="J56" s="13">
        <f t="shared" si="10"/>
        <v>1</v>
      </c>
      <c r="K56" s="13">
        <f t="shared" si="11"/>
        <v>1</v>
      </c>
      <c r="L56" s="13">
        <f t="shared" si="16"/>
        <v>7</v>
      </c>
      <c r="M56" s="13">
        <f t="shared" si="17"/>
        <v>10</v>
      </c>
      <c r="N56" s="9">
        <f t="shared" si="12"/>
        <v>0.8181818181818182</v>
      </c>
      <c r="O56" s="15">
        <f t="shared" si="18"/>
        <v>6.954545454545455</v>
      </c>
      <c r="P56" s="9">
        <f t="shared" si="13"/>
        <v>77.27272727272727</v>
      </c>
      <c r="Q56" s="13">
        <f t="shared" si="14"/>
        <v>2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7</v>
      </c>
      <c r="M57" s="13">
        <f t="shared" si="17"/>
        <v>10</v>
      </c>
      <c r="N57" s="9">
        <f t="shared" si="12"/>
        <v>0</v>
      </c>
      <c r="O57" s="15">
        <f t="shared" si="18"/>
        <v>6.954545454545455</v>
      </c>
      <c r="P57" s="9">
        <f t="shared" si="13"/>
        <v>77.27272727272727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7</v>
      </c>
      <c r="M58" s="13">
        <f t="shared" si="17"/>
        <v>10</v>
      </c>
      <c r="N58" s="9">
        <f t="shared" si="12"/>
        <v>0</v>
      </c>
      <c r="O58" s="15">
        <f t="shared" si="18"/>
        <v>6.954545454545455</v>
      </c>
      <c r="P58" s="9">
        <f t="shared" si="13"/>
        <v>77.27272727272727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7</v>
      </c>
      <c r="M59" s="13">
        <f t="shared" si="17"/>
        <v>10</v>
      </c>
      <c r="N59" s="9">
        <f t="shared" si="12"/>
        <v>0</v>
      </c>
      <c r="O59" s="15">
        <f t="shared" si="18"/>
        <v>6.954545454545455</v>
      </c>
      <c r="P59" s="9">
        <f t="shared" si="13"/>
        <v>77.27272727272727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7</v>
      </c>
      <c r="M60" s="13">
        <f t="shared" si="17"/>
        <v>10</v>
      </c>
      <c r="N60" s="9">
        <f t="shared" si="12"/>
        <v>0</v>
      </c>
      <c r="O60" s="15">
        <f t="shared" si="18"/>
        <v>6.954545454545455</v>
      </c>
      <c r="P60" s="9">
        <f t="shared" si="13"/>
        <v>77.27272727272727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7</v>
      </c>
      <c r="M61" s="13">
        <f t="shared" si="17"/>
        <v>10</v>
      </c>
      <c r="N61" s="9">
        <f t="shared" si="12"/>
        <v>0</v>
      </c>
      <c r="O61" s="15">
        <f t="shared" si="18"/>
        <v>6.954545454545455</v>
      </c>
      <c r="P61" s="9">
        <f t="shared" si="13"/>
        <v>77.27272727272727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2</v>
      </c>
      <c r="H62" s="1"/>
      <c r="I62" s="1"/>
      <c r="J62" s="13">
        <f t="shared" si="10"/>
        <v>0</v>
      </c>
      <c r="K62" s="13">
        <f t="shared" si="11"/>
        <v>2</v>
      </c>
      <c r="L62" s="13">
        <f t="shared" si="16"/>
        <v>7</v>
      </c>
      <c r="M62" s="13">
        <f t="shared" si="17"/>
        <v>12</v>
      </c>
      <c r="N62" s="9">
        <f t="shared" si="12"/>
        <v>0.8181818181818182</v>
      </c>
      <c r="O62" s="15">
        <f t="shared" si="18"/>
        <v>7.772727272727273</v>
      </c>
      <c r="P62" s="9">
        <f t="shared" si="13"/>
        <v>86.36363636363636</v>
      </c>
      <c r="Q62" s="13">
        <f t="shared" si="14"/>
        <v>2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7</v>
      </c>
      <c r="M63" s="13">
        <f t="shared" si="17"/>
        <v>12</v>
      </c>
      <c r="N63" s="9">
        <f t="shared" si="12"/>
        <v>0</v>
      </c>
      <c r="O63" s="15">
        <f t="shared" si="18"/>
        <v>7.772727272727273</v>
      </c>
      <c r="P63" s="9">
        <f t="shared" si="13"/>
        <v>86.36363636363636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7</v>
      </c>
      <c r="M64" s="13">
        <f t="shared" si="17"/>
        <v>12</v>
      </c>
      <c r="N64" s="9">
        <f t="shared" si="12"/>
        <v>0</v>
      </c>
      <c r="O64" s="15">
        <f t="shared" si="18"/>
        <v>7.772727272727273</v>
      </c>
      <c r="P64" s="9">
        <f t="shared" si="13"/>
        <v>86.36363636363636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7</v>
      </c>
      <c r="M65" s="13">
        <f t="shared" si="17"/>
        <v>12</v>
      </c>
      <c r="N65" s="9">
        <f t="shared" si="12"/>
        <v>0</v>
      </c>
      <c r="O65" s="15">
        <f t="shared" si="18"/>
        <v>7.772727272727273</v>
      </c>
      <c r="P65" s="9">
        <f t="shared" si="13"/>
        <v>86.36363636363636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7</v>
      </c>
      <c r="M66" s="13">
        <f t="shared" si="17"/>
        <v>12</v>
      </c>
      <c r="N66" s="9">
        <f t="shared" si="12"/>
        <v>0</v>
      </c>
      <c r="O66" s="15">
        <f t="shared" si="18"/>
        <v>7.772727272727273</v>
      </c>
      <c r="P66" s="9">
        <f t="shared" si="13"/>
        <v>86.36363636363636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7</v>
      </c>
      <c r="M67" s="13">
        <f t="shared" si="17"/>
        <v>12</v>
      </c>
      <c r="N67" s="9">
        <f t="shared" si="12"/>
        <v>0</v>
      </c>
      <c r="O67" s="15">
        <f t="shared" si="18"/>
        <v>7.772727272727273</v>
      </c>
      <c r="P67" s="9">
        <f t="shared" si="13"/>
        <v>86.36363636363636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7</v>
      </c>
      <c r="M68" s="13">
        <f t="shared" si="17"/>
        <v>12</v>
      </c>
      <c r="N68" s="9">
        <f aca="true" t="shared" si="21" ref="N68:N94">(+J68+K68)*($J$96/($J$96+$K$96))</f>
        <v>0</v>
      </c>
      <c r="O68" s="15">
        <f t="shared" si="18"/>
        <v>7.772727272727273</v>
      </c>
      <c r="P68" s="9">
        <f aca="true" t="shared" si="22" ref="P68:P94">O68*100/$N$96</f>
        <v>86.36363636363636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7</v>
      </c>
      <c r="M69" s="13">
        <f aca="true" t="shared" si="26" ref="M69:M94">M68+K69</f>
        <v>12</v>
      </c>
      <c r="N69" s="9">
        <f t="shared" si="21"/>
        <v>0</v>
      </c>
      <c r="O69" s="15">
        <f aca="true" t="shared" si="27" ref="O69:O94">O68+N69</f>
        <v>7.772727272727273</v>
      </c>
      <c r="P69" s="9">
        <f t="shared" si="22"/>
        <v>86.36363636363636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>
        <v>2</v>
      </c>
      <c r="C70" s="3"/>
      <c r="D70" s="1"/>
      <c r="E70" s="1"/>
      <c r="F70" s="1"/>
      <c r="G70" s="1"/>
      <c r="H70" s="1"/>
      <c r="I70" s="1"/>
      <c r="J70" s="13">
        <f t="shared" si="19"/>
        <v>2</v>
      </c>
      <c r="K70" s="13">
        <f t="shared" si="20"/>
        <v>0</v>
      </c>
      <c r="L70" s="13">
        <f t="shared" si="25"/>
        <v>9</v>
      </c>
      <c r="M70" s="13">
        <f t="shared" si="26"/>
        <v>12</v>
      </c>
      <c r="N70" s="9">
        <f t="shared" si="21"/>
        <v>0.8181818181818182</v>
      </c>
      <c r="O70" s="15">
        <f t="shared" si="27"/>
        <v>8.590909090909092</v>
      </c>
      <c r="P70" s="9">
        <f t="shared" si="22"/>
        <v>95.45454545454544</v>
      </c>
      <c r="Q70" s="13">
        <f t="shared" si="23"/>
        <v>2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9</v>
      </c>
      <c r="M71" s="13">
        <f t="shared" si="26"/>
        <v>12</v>
      </c>
      <c r="N71" s="9">
        <f t="shared" si="21"/>
        <v>0</v>
      </c>
      <c r="O71" s="15">
        <f t="shared" si="27"/>
        <v>8.590909090909092</v>
      </c>
      <c r="P71" s="9">
        <f t="shared" si="22"/>
        <v>95.45454545454544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9</v>
      </c>
      <c r="M72" s="13">
        <f t="shared" si="26"/>
        <v>12</v>
      </c>
      <c r="N72" s="9">
        <f t="shared" si="21"/>
        <v>0</v>
      </c>
      <c r="O72" s="15">
        <f t="shared" si="27"/>
        <v>8.590909090909092</v>
      </c>
      <c r="P72" s="9">
        <f t="shared" si="22"/>
        <v>95.45454545454544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>
        <v>1</v>
      </c>
      <c r="D73" s="2"/>
      <c r="E73" s="1"/>
      <c r="F73" s="1"/>
      <c r="G73" s="3">
        <v>1</v>
      </c>
      <c r="H73" s="1"/>
      <c r="I73" s="1"/>
      <c r="J73" s="13">
        <f t="shared" si="19"/>
        <v>1</v>
      </c>
      <c r="K73" s="13">
        <f t="shared" si="20"/>
        <v>1</v>
      </c>
      <c r="L73" s="13">
        <f t="shared" si="25"/>
        <v>10</v>
      </c>
      <c r="M73" s="13">
        <f t="shared" si="26"/>
        <v>13</v>
      </c>
      <c r="N73" s="9">
        <f t="shared" si="21"/>
        <v>0.8181818181818182</v>
      </c>
      <c r="O73" s="15">
        <f t="shared" si="27"/>
        <v>9.40909090909091</v>
      </c>
      <c r="P73" s="9">
        <f t="shared" si="22"/>
        <v>104.54545454545453</v>
      </c>
      <c r="Q73" s="13">
        <f t="shared" si="23"/>
        <v>2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10</v>
      </c>
      <c r="M74" s="13">
        <f t="shared" si="26"/>
        <v>13</v>
      </c>
      <c r="N74" s="9">
        <f t="shared" si="21"/>
        <v>0</v>
      </c>
      <c r="O74" s="15">
        <f t="shared" si="27"/>
        <v>9.40909090909091</v>
      </c>
      <c r="P74" s="9">
        <f t="shared" si="22"/>
        <v>104.54545454545453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10</v>
      </c>
      <c r="M75" s="13">
        <f t="shared" si="26"/>
        <v>13</v>
      </c>
      <c r="N75" s="9">
        <f t="shared" si="21"/>
        <v>0</v>
      </c>
      <c r="O75" s="15">
        <f t="shared" si="27"/>
        <v>9.40909090909091</v>
      </c>
      <c r="P75" s="9">
        <f t="shared" si="22"/>
        <v>104.54545454545453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10</v>
      </c>
      <c r="M76" s="13">
        <f t="shared" si="26"/>
        <v>13</v>
      </c>
      <c r="N76" s="9">
        <f t="shared" si="21"/>
        <v>0</v>
      </c>
      <c r="O76" s="15">
        <f t="shared" si="27"/>
        <v>9.40909090909091</v>
      </c>
      <c r="P76" s="9">
        <f t="shared" si="22"/>
        <v>104.54545454545453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10</v>
      </c>
      <c r="M77" s="13">
        <f t="shared" si="26"/>
        <v>13</v>
      </c>
      <c r="N77" s="9">
        <f t="shared" si="21"/>
        <v>0</v>
      </c>
      <c r="O77" s="15">
        <f t="shared" si="27"/>
        <v>9.40909090909091</v>
      </c>
      <c r="P77" s="9">
        <f t="shared" si="22"/>
        <v>104.54545454545453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10</v>
      </c>
      <c r="M78" s="13">
        <f t="shared" si="26"/>
        <v>13</v>
      </c>
      <c r="N78" s="9">
        <f t="shared" si="21"/>
        <v>0</v>
      </c>
      <c r="O78" s="15">
        <f t="shared" si="27"/>
        <v>9.40909090909091</v>
      </c>
      <c r="P78" s="9">
        <f t="shared" si="22"/>
        <v>104.54545454545453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10</v>
      </c>
      <c r="M79" s="13">
        <f t="shared" si="26"/>
        <v>13</v>
      </c>
      <c r="N79" s="9">
        <f t="shared" si="21"/>
        <v>0</v>
      </c>
      <c r="O79" s="15">
        <f t="shared" si="27"/>
        <v>9.40909090909091</v>
      </c>
      <c r="P79" s="9">
        <f t="shared" si="22"/>
        <v>104.54545454545453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10</v>
      </c>
      <c r="M80" s="13">
        <f t="shared" si="26"/>
        <v>13</v>
      </c>
      <c r="N80" s="9">
        <f t="shared" si="21"/>
        <v>0</v>
      </c>
      <c r="O80" s="15">
        <f t="shared" si="27"/>
        <v>9.40909090909091</v>
      </c>
      <c r="P80" s="9">
        <f t="shared" si="22"/>
        <v>104.54545454545453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10</v>
      </c>
      <c r="M81" s="13">
        <f t="shared" si="26"/>
        <v>13</v>
      </c>
      <c r="N81" s="9">
        <f t="shared" si="21"/>
        <v>0</v>
      </c>
      <c r="O81" s="15">
        <f t="shared" si="27"/>
        <v>9.40909090909091</v>
      </c>
      <c r="P81" s="9">
        <f t="shared" si="22"/>
        <v>104.54545454545453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10</v>
      </c>
      <c r="M82" s="13">
        <f t="shared" si="26"/>
        <v>13</v>
      </c>
      <c r="N82" s="9">
        <f t="shared" si="21"/>
        <v>0</v>
      </c>
      <c r="O82" s="15">
        <f t="shared" si="27"/>
        <v>9.40909090909091</v>
      </c>
      <c r="P82" s="9">
        <f t="shared" si="22"/>
        <v>104.54545454545453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10</v>
      </c>
      <c r="M83" s="13">
        <f t="shared" si="26"/>
        <v>13</v>
      </c>
      <c r="N83" s="9">
        <f t="shared" si="21"/>
        <v>0</v>
      </c>
      <c r="O83" s="15">
        <f t="shared" si="27"/>
        <v>9.40909090909091</v>
      </c>
      <c r="P83" s="9">
        <f t="shared" si="22"/>
        <v>104.54545454545453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>
        <v>1</v>
      </c>
      <c r="F84" s="1"/>
      <c r="G84" s="1"/>
      <c r="H84" s="1"/>
      <c r="I84" s="1"/>
      <c r="J84" s="13">
        <f t="shared" si="19"/>
        <v>-1</v>
      </c>
      <c r="K84" s="13">
        <f t="shared" si="20"/>
        <v>0</v>
      </c>
      <c r="L84" s="13">
        <f t="shared" si="25"/>
        <v>9</v>
      </c>
      <c r="M84" s="13">
        <f t="shared" si="26"/>
        <v>13</v>
      </c>
      <c r="N84" s="9">
        <f t="shared" si="21"/>
        <v>-0.4090909090909091</v>
      </c>
      <c r="O84" s="15">
        <f t="shared" si="27"/>
        <v>9.000000000000002</v>
      </c>
      <c r="P84" s="9">
        <f t="shared" si="22"/>
        <v>100</v>
      </c>
      <c r="Q84" s="13">
        <f t="shared" si="23"/>
        <v>0</v>
      </c>
      <c r="R84" s="13">
        <f t="shared" si="24"/>
        <v>1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9</v>
      </c>
      <c r="M85" s="13">
        <f t="shared" si="26"/>
        <v>13</v>
      </c>
      <c r="N85" s="9">
        <f t="shared" si="21"/>
        <v>0</v>
      </c>
      <c r="O85" s="15">
        <f t="shared" si="27"/>
        <v>9.000000000000002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9</v>
      </c>
      <c r="M86" s="13">
        <f t="shared" si="26"/>
        <v>13</v>
      </c>
      <c r="N86" s="9">
        <f t="shared" si="21"/>
        <v>0</v>
      </c>
      <c r="O86" s="15">
        <f t="shared" si="27"/>
        <v>9.000000000000002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9</v>
      </c>
      <c r="M87" s="13">
        <f t="shared" si="26"/>
        <v>13</v>
      </c>
      <c r="N87" s="9">
        <f t="shared" si="21"/>
        <v>0</v>
      </c>
      <c r="O87" s="15">
        <f t="shared" si="27"/>
        <v>9.000000000000002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9</v>
      </c>
      <c r="M88" s="13">
        <f t="shared" si="26"/>
        <v>13</v>
      </c>
      <c r="N88" s="9">
        <f t="shared" si="21"/>
        <v>0</v>
      </c>
      <c r="O88" s="15">
        <f t="shared" si="27"/>
        <v>9.000000000000002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9</v>
      </c>
      <c r="M89" s="13">
        <f t="shared" si="26"/>
        <v>13</v>
      </c>
      <c r="N89" s="9">
        <f t="shared" si="21"/>
        <v>0</v>
      </c>
      <c r="O89" s="15">
        <f t="shared" si="27"/>
        <v>9.000000000000002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9</v>
      </c>
      <c r="M90" s="13">
        <f t="shared" si="26"/>
        <v>13</v>
      </c>
      <c r="N90" s="9">
        <f t="shared" si="21"/>
        <v>0</v>
      </c>
      <c r="O90" s="15">
        <f t="shared" si="27"/>
        <v>9.000000000000002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9</v>
      </c>
      <c r="M91" s="13">
        <f t="shared" si="26"/>
        <v>13</v>
      </c>
      <c r="N91" s="9">
        <f t="shared" si="21"/>
        <v>0</v>
      </c>
      <c r="O91" s="15">
        <f t="shared" si="27"/>
        <v>9.000000000000002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9</v>
      </c>
      <c r="M92" s="13">
        <f t="shared" si="26"/>
        <v>13</v>
      </c>
      <c r="N92" s="9">
        <f t="shared" si="21"/>
        <v>0</v>
      </c>
      <c r="O92" s="15">
        <f t="shared" si="27"/>
        <v>9.000000000000002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9</v>
      </c>
      <c r="M93" s="13">
        <f t="shared" si="26"/>
        <v>13</v>
      </c>
      <c r="N93" s="9">
        <f t="shared" si="21"/>
        <v>0</v>
      </c>
      <c r="O93" s="15">
        <f t="shared" si="27"/>
        <v>9.000000000000002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9</v>
      </c>
      <c r="M94" s="13">
        <f t="shared" si="26"/>
        <v>13</v>
      </c>
      <c r="N94" s="9">
        <f t="shared" si="21"/>
        <v>0</v>
      </c>
      <c r="O94" s="15">
        <f t="shared" si="27"/>
        <v>9.000000000000002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5</v>
      </c>
      <c r="C96" s="13">
        <f t="shared" si="28"/>
        <v>7</v>
      </c>
      <c r="D96" s="13">
        <f t="shared" si="28"/>
        <v>2</v>
      </c>
      <c r="E96" s="13">
        <f t="shared" si="28"/>
        <v>1</v>
      </c>
      <c r="F96" s="13">
        <f t="shared" si="28"/>
        <v>3</v>
      </c>
      <c r="G96" s="13">
        <f t="shared" si="28"/>
        <v>11</v>
      </c>
      <c r="H96" s="13">
        <f t="shared" si="28"/>
        <v>1</v>
      </c>
      <c r="I96" s="13">
        <f t="shared" si="28"/>
        <v>0</v>
      </c>
      <c r="J96" s="13">
        <f t="shared" si="28"/>
        <v>9</v>
      </c>
      <c r="K96" s="13">
        <f t="shared" si="28"/>
        <v>13</v>
      </c>
      <c r="L96" s="13"/>
      <c r="M96" s="13"/>
      <c r="N96" s="13">
        <f>SUM(N4:N94)</f>
        <v>9.000000000000002</v>
      </c>
      <c r="O96" s="13"/>
      <c r="P96" s="13"/>
      <c r="Q96" s="13">
        <f>SUM(Q4:Q94)</f>
        <v>26</v>
      </c>
      <c r="R96" s="13">
        <f>SUM(R4:R94)</f>
        <v>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47">
      <selection activeCell="P63" sqref="P6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148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2.5</v>
      </c>
      <c r="AA4" s="9">
        <f aca="true" t="shared" si="6" ref="AA4:AA16">Z4*100/$Z$17</f>
        <v>16.666666666666668</v>
      </c>
      <c r="AB4" s="15">
        <f>SUM(Q4:Q10)+SUM(R4:R10)</f>
        <v>8</v>
      </c>
      <c r="AC4" s="15">
        <f>100*SUM(Q4:Q10)/AB4</f>
        <v>87.5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56</v>
      </c>
      <c r="W5" s="8"/>
      <c r="X5" s="8"/>
      <c r="Y5" s="18" t="s">
        <v>30</v>
      </c>
      <c r="Z5" s="15">
        <f>SUM(N11:N17)</f>
        <v>0.4166666666666667</v>
      </c>
      <c r="AA5" s="9">
        <f t="shared" si="6"/>
        <v>2.7777777777777786</v>
      </c>
      <c r="AB5" s="15">
        <f>SUM(Q11:Q17)+SUM(R11:R17)</f>
        <v>3</v>
      </c>
      <c r="AC5" s="15">
        <f>100*SUM(Q11:Q17)/AB5</f>
        <v>66.66666666666667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92</v>
      </c>
      <c r="W6" s="8"/>
      <c r="X6" s="18" t="s">
        <v>32</v>
      </c>
      <c r="Z6" s="15">
        <f>SUM(N18:N24)</f>
        <v>1.25</v>
      </c>
      <c r="AA6" s="9">
        <f t="shared" si="6"/>
        <v>8.333333333333334</v>
      </c>
      <c r="AB6" s="15">
        <f>SUM(Q18:Q24)+SUM(R18:R24)</f>
        <v>11</v>
      </c>
      <c r="AC6" s="15">
        <f>100*SUM(Q18:Q24)/AB6</f>
        <v>63.63636363636363</v>
      </c>
    </row>
    <row r="7" spans="1:29" ht="15">
      <c r="A7" s="17">
        <v>32575</v>
      </c>
      <c r="B7" s="1"/>
      <c r="C7" s="1">
        <v>1</v>
      </c>
      <c r="D7" s="1"/>
      <c r="E7" s="1"/>
      <c r="F7" s="1"/>
      <c r="G7" s="1"/>
      <c r="H7" s="1"/>
      <c r="I7" s="1"/>
      <c r="J7" s="13">
        <f t="shared" si="0"/>
        <v>1</v>
      </c>
      <c r="K7" s="13">
        <f t="shared" si="1"/>
        <v>0</v>
      </c>
      <c r="L7" s="13">
        <f t="shared" si="7"/>
        <v>1</v>
      </c>
      <c r="M7" s="13">
        <f t="shared" si="8"/>
        <v>0</v>
      </c>
      <c r="N7" s="9">
        <f t="shared" si="2"/>
        <v>0.4166666666666667</v>
      </c>
      <c r="O7" s="15">
        <f t="shared" si="9"/>
        <v>0.4166666666666667</v>
      </c>
      <c r="P7" s="9">
        <f t="shared" si="3"/>
        <v>2.777777777777778</v>
      </c>
      <c r="Q7" s="13">
        <f t="shared" si="4"/>
        <v>1</v>
      </c>
      <c r="R7" s="13">
        <f t="shared" si="5"/>
        <v>0</v>
      </c>
      <c r="T7" s="12" t="s">
        <v>33</v>
      </c>
      <c r="V7" s="9">
        <f>V6*100/(V5+V6)</f>
        <v>62.16216216216216</v>
      </c>
      <c r="W7" s="8"/>
      <c r="Y7" s="18" t="s">
        <v>34</v>
      </c>
      <c r="Z7" s="15">
        <f>SUM(N25:N31)</f>
        <v>0.4166666666666667</v>
      </c>
      <c r="AA7" s="9">
        <f t="shared" si="6"/>
        <v>2.7777777777777786</v>
      </c>
      <c r="AB7" s="15">
        <f>SUM(Q25:Q31)+SUM(R25:R31)</f>
        <v>23</v>
      </c>
      <c r="AC7" s="15">
        <f>100*SUM(Q25:Q31)/AB7</f>
        <v>52.17391304347826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>
        <f t="shared" si="2"/>
        <v>0</v>
      </c>
      <c r="O8" s="15">
        <f t="shared" si="9"/>
        <v>0.4166666666666667</v>
      </c>
      <c r="P8" s="9">
        <f t="shared" si="3"/>
        <v>2.777777777777778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-0.41666666666666663</v>
      </c>
      <c r="AA8" s="9">
        <f t="shared" si="6"/>
        <v>-2.777777777777778</v>
      </c>
      <c r="AB8" s="15">
        <f>SUM(Q32:Q38)+SUM(R32:R38)</f>
        <v>9</v>
      </c>
      <c r="AC8" s="15">
        <f>100*SUM(Q32:Q38)/AB8</f>
        <v>44.44444444444444</v>
      </c>
    </row>
    <row r="9" spans="1:29" ht="15">
      <c r="A9" s="17">
        <v>32577</v>
      </c>
      <c r="B9" s="1"/>
      <c r="C9" s="1">
        <v>1</v>
      </c>
      <c r="D9" s="1"/>
      <c r="E9" s="1"/>
      <c r="F9" s="1">
        <v>1</v>
      </c>
      <c r="G9" s="1">
        <v>1</v>
      </c>
      <c r="H9" s="1"/>
      <c r="I9" s="1">
        <v>1</v>
      </c>
      <c r="J9" s="13">
        <f t="shared" si="0"/>
        <v>1</v>
      </c>
      <c r="K9" s="13">
        <f t="shared" si="1"/>
        <v>1</v>
      </c>
      <c r="L9" s="13">
        <f t="shared" si="7"/>
        <v>2</v>
      </c>
      <c r="M9" s="13">
        <f t="shared" si="8"/>
        <v>1</v>
      </c>
      <c r="N9" s="9">
        <f t="shared" si="2"/>
        <v>0.8333333333333334</v>
      </c>
      <c r="O9" s="15">
        <f t="shared" si="9"/>
        <v>1.25</v>
      </c>
      <c r="P9" s="9">
        <f t="shared" si="3"/>
        <v>8.333333333333334</v>
      </c>
      <c r="Q9" s="13">
        <f t="shared" si="4"/>
        <v>3</v>
      </c>
      <c r="R9" s="13">
        <f t="shared" si="5"/>
        <v>1</v>
      </c>
      <c r="T9" s="12" t="s">
        <v>36</v>
      </c>
      <c r="V9" s="9"/>
      <c r="W9" s="8"/>
      <c r="Y9" s="18" t="s">
        <v>37</v>
      </c>
      <c r="Z9" s="15">
        <f>SUM(N39:N45)</f>
        <v>1.6666666666666665</v>
      </c>
      <c r="AA9" s="9">
        <f t="shared" si="6"/>
        <v>11.111111111111112</v>
      </c>
      <c r="AB9" s="15">
        <f>SUM(Q39:Q45)+SUM(R39:R45)</f>
        <v>18</v>
      </c>
      <c r="AC9" s="15">
        <f>100*SUM(Q39:Q45)/AB9</f>
        <v>61.111111111111114</v>
      </c>
    </row>
    <row r="10" spans="1:29" ht="15">
      <c r="A10" s="17">
        <v>32578</v>
      </c>
      <c r="B10" s="1">
        <v>1</v>
      </c>
      <c r="C10" s="1"/>
      <c r="D10" s="1"/>
      <c r="E10" s="1"/>
      <c r="F10" s="1">
        <v>2</v>
      </c>
      <c r="G10" s="1"/>
      <c r="H10" s="1"/>
      <c r="I10" s="1"/>
      <c r="J10" s="13">
        <f t="shared" si="0"/>
        <v>1</v>
      </c>
      <c r="K10" s="13">
        <f t="shared" si="1"/>
        <v>2</v>
      </c>
      <c r="L10" s="13">
        <f t="shared" si="7"/>
        <v>3</v>
      </c>
      <c r="M10" s="13">
        <f t="shared" si="8"/>
        <v>3</v>
      </c>
      <c r="N10" s="9">
        <f t="shared" si="2"/>
        <v>1.25</v>
      </c>
      <c r="O10" s="15">
        <f t="shared" si="9"/>
        <v>2.5</v>
      </c>
      <c r="P10" s="9">
        <f t="shared" si="3"/>
        <v>16.666666666666668</v>
      </c>
      <c r="Q10" s="13">
        <f t="shared" si="4"/>
        <v>3</v>
      </c>
      <c r="R10" s="13">
        <f t="shared" si="5"/>
        <v>0</v>
      </c>
      <c r="U10" s="12" t="s">
        <v>2</v>
      </c>
      <c r="V10" s="9">
        <f>100*(+C96/(B96+C96))</f>
        <v>65.95744680851064</v>
      </c>
      <c r="W10" s="8"/>
      <c r="X10" s="20" t="s">
        <v>38</v>
      </c>
      <c r="Z10" s="15">
        <f>SUM(N46:N52)</f>
        <v>0.8333333333333333</v>
      </c>
      <c r="AA10" s="9">
        <f t="shared" si="6"/>
        <v>5.555555555555556</v>
      </c>
      <c r="AB10" s="15">
        <f>SUM(Q46:Q52)+SUM(R46:R52)</f>
        <v>22</v>
      </c>
      <c r="AC10" s="15">
        <f>100*SUM(Q46:Q52)/AB10</f>
        <v>54.54545454545455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3</v>
      </c>
      <c r="M11" s="13">
        <f t="shared" si="8"/>
        <v>3</v>
      </c>
      <c r="N11" s="9">
        <f t="shared" si="2"/>
        <v>0</v>
      </c>
      <c r="O11" s="15">
        <f t="shared" si="9"/>
        <v>2.5</v>
      </c>
      <c r="P11" s="9">
        <f t="shared" si="3"/>
        <v>16.666666666666668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73.33333333333333</v>
      </c>
      <c r="W11" s="8"/>
      <c r="Y11" s="20" t="s">
        <v>39</v>
      </c>
      <c r="Z11" s="15">
        <f>SUM(N53:N59)</f>
        <v>1.6666666666666667</v>
      </c>
      <c r="AA11" s="9">
        <f t="shared" si="6"/>
        <v>11.111111111111114</v>
      </c>
      <c r="AB11" s="15">
        <f>SUM(Q53:Q59)+SUM(R53:R59)</f>
        <v>12</v>
      </c>
      <c r="AC11" s="15">
        <f>100*SUM(Q53:Q59)/AB11</f>
        <v>66.66666666666667</v>
      </c>
    </row>
    <row r="12" spans="1:29" ht="15">
      <c r="A12" s="17">
        <v>32580</v>
      </c>
      <c r="B12" s="1"/>
      <c r="C12" s="3">
        <v>2</v>
      </c>
      <c r="D12" s="1">
        <v>1</v>
      </c>
      <c r="E12" s="1"/>
      <c r="F12" s="1"/>
      <c r="G12" s="1"/>
      <c r="H12" s="1"/>
      <c r="I12" s="1"/>
      <c r="J12" s="13">
        <f t="shared" si="0"/>
        <v>1</v>
      </c>
      <c r="K12" s="13">
        <f t="shared" si="1"/>
        <v>0</v>
      </c>
      <c r="L12" s="13">
        <f t="shared" si="7"/>
        <v>4</v>
      </c>
      <c r="M12" s="13">
        <f t="shared" si="8"/>
        <v>3</v>
      </c>
      <c r="N12" s="9">
        <f t="shared" si="2"/>
        <v>0.4166666666666667</v>
      </c>
      <c r="O12" s="15">
        <f t="shared" si="9"/>
        <v>2.9166666666666665</v>
      </c>
      <c r="P12" s="9">
        <f t="shared" si="3"/>
        <v>19.444444444444443</v>
      </c>
      <c r="Q12" s="13">
        <f t="shared" si="4"/>
        <v>2</v>
      </c>
      <c r="R12" s="13">
        <f t="shared" si="5"/>
        <v>1</v>
      </c>
      <c r="U12" s="12" t="s">
        <v>40</v>
      </c>
      <c r="V12" s="9">
        <f>100*((G96+C96)/(B96+C96+F96+G96))</f>
        <v>69.56521739130434</v>
      </c>
      <c r="W12" s="8"/>
      <c r="X12" s="20" t="s">
        <v>41</v>
      </c>
      <c r="Z12" s="15">
        <f>SUM(N60:N66)</f>
        <v>4.583333333333334</v>
      </c>
      <c r="AA12" s="9">
        <f t="shared" si="6"/>
        <v>30.55555555555556</v>
      </c>
      <c r="AB12" s="15">
        <f>SUM(Q60:Q66)+SUM(R60:R66)</f>
        <v>17</v>
      </c>
      <c r="AC12" s="15">
        <f>100*SUM(Q60:Q66)/AB12</f>
        <v>82.3529411764706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4</v>
      </c>
      <c r="M13" s="13">
        <f t="shared" si="8"/>
        <v>3</v>
      </c>
      <c r="N13" s="9">
        <f t="shared" si="2"/>
        <v>0</v>
      </c>
      <c r="O13" s="15">
        <f t="shared" si="9"/>
        <v>2.9166666666666665</v>
      </c>
      <c r="P13" s="9">
        <f t="shared" si="3"/>
        <v>19.444444444444443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2.5</v>
      </c>
      <c r="AA13" s="9">
        <f t="shared" si="6"/>
        <v>16.666666666666668</v>
      </c>
      <c r="AB13" s="15">
        <f>SUM(Q67:Q73)+SUM(R67:R73)</f>
        <v>10</v>
      </c>
      <c r="AC13" s="15">
        <f>100*SUM(Q67:Q73)/AB13</f>
        <v>80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4</v>
      </c>
      <c r="M14" s="13">
        <f t="shared" si="8"/>
        <v>3</v>
      </c>
      <c r="N14" s="9">
        <f t="shared" si="2"/>
        <v>0</v>
      </c>
      <c r="O14" s="15">
        <f t="shared" si="9"/>
        <v>2.9166666666666665</v>
      </c>
      <c r="P14" s="9">
        <f t="shared" si="3"/>
        <v>19.444444444444443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1.25</v>
      </c>
      <c r="AA14" s="9">
        <f t="shared" si="6"/>
        <v>8.333333333333334</v>
      </c>
      <c r="AB14" s="15">
        <f>SUM(Q74:Q80)+SUM(R74:R80)</f>
        <v>7</v>
      </c>
      <c r="AC14" s="15">
        <f>100*SUM(Q74:Q80)/AB14</f>
        <v>71.42857142857143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4</v>
      </c>
      <c r="M15" s="13">
        <f t="shared" si="8"/>
        <v>3</v>
      </c>
      <c r="N15" s="9">
        <f t="shared" si="2"/>
        <v>0</v>
      </c>
      <c r="O15" s="15">
        <f t="shared" si="9"/>
        <v>2.9166666666666665</v>
      </c>
      <c r="P15" s="9">
        <f t="shared" si="3"/>
        <v>19.444444444444443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-1.6666666666666667</v>
      </c>
      <c r="AA15" s="9">
        <f t="shared" si="6"/>
        <v>-11.111111111111114</v>
      </c>
      <c r="AB15" s="15">
        <f>SUM(Q81:Q87)+SUM(R81:R87)</f>
        <v>6</v>
      </c>
      <c r="AC15" s="15">
        <f>100*SUM(Q81:Q87)/AB15</f>
        <v>16.666666666666668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4</v>
      </c>
      <c r="M16" s="13">
        <f t="shared" si="8"/>
        <v>3</v>
      </c>
      <c r="N16" s="9">
        <f t="shared" si="2"/>
        <v>0</v>
      </c>
      <c r="O16" s="15">
        <f t="shared" si="9"/>
        <v>2.9166666666666665</v>
      </c>
      <c r="P16" s="9">
        <f t="shared" si="3"/>
        <v>19.444444444444443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2</v>
      </c>
      <c r="AC16" s="15">
        <f>100*SUM(Q88:Q94)/AB16</f>
        <v>50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4</v>
      </c>
      <c r="M17" s="13">
        <f t="shared" si="8"/>
        <v>3</v>
      </c>
      <c r="N17" s="9">
        <f t="shared" si="2"/>
        <v>0</v>
      </c>
      <c r="O17" s="15">
        <f t="shared" si="9"/>
        <v>2.9166666666666665</v>
      </c>
      <c r="P17" s="9">
        <f t="shared" si="3"/>
        <v>19.444444444444443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14.999999999999998</v>
      </c>
      <c r="AA17" s="13">
        <f>SUM(AA4:AA16)</f>
        <v>100.00000000000001</v>
      </c>
      <c r="AB17" s="13">
        <f>SUM(AB4:AB16)</f>
        <v>148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4</v>
      </c>
      <c r="M18" s="13">
        <f t="shared" si="8"/>
        <v>3</v>
      </c>
      <c r="N18" s="9">
        <f t="shared" si="2"/>
        <v>0</v>
      </c>
      <c r="O18" s="15">
        <f t="shared" si="9"/>
        <v>2.9166666666666665</v>
      </c>
      <c r="P18" s="9">
        <f t="shared" si="3"/>
        <v>19.444444444444443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>
        <v>1</v>
      </c>
      <c r="D19" s="3">
        <v>1</v>
      </c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4</v>
      </c>
      <c r="M19" s="13">
        <f t="shared" si="8"/>
        <v>3</v>
      </c>
      <c r="N19" s="9">
        <f t="shared" si="2"/>
        <v>0</v>
      </c>
      <c r="O19" s="15">
        <f t="shared" si="9"/>
        <v>2.9166666666666665</v>
      </c>
      <c r="P19" s="9">
        <f t="shared" si="3"/>
        <v>19.444444444444443</v>
      </c>
      <c r="Q19" s="13">
        <f t="shared" si="4"/>
        <v>1</v>
      </c>
      <c r="R19" s="13">
        <f t="shared" si="5"/>
        <v>1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4</v>
      </c>
      <c r="M20" s="13">
        <f t="shared" si="8"/>
        <v>3</v>
      </c>
      <c r="N20" s="9">
        <f t="shared" si="2"/>
        <v>0</v>
      </c>
      <c r="O20" s="15">
        <f t="shared" si="9"/>
        <v>2.9166666666666665</v>
      </c>
      <c r="P20" s="9">
        <f t="shared" si="3"/>
        <v>19.444444444444443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>
        <v>1</v>
      </c>
      <c r="C21" s="1"/>
      <c r="D21" s="1"/>
      <c r="E21" s="1">
        <v>1</v>
      </c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4</v>
      </c>
      <c r="M21" s="13">
        <f t="shared" si="8"/>
        <v>3</v>
      </c>
      <c r="N21" s="9">
        <f t="shared" si="2"/>
        <v>0</v>
      </c>
      <c r="O21" s="15">
        <f t="shared" si="9"/>
        <v>2.9166666666666665</v>
      </c>
      <c r="P21" s="9">
        <f t="shared" si="3"/>
        <v>19.444444444444443</v>
      </c>
      <c r="Q21" s="13">
        <f t="shared" si="4"/>
        <v>1</v>
      </c>
      <c r="R21" s="13">
        <f t="shared" si="5"/>
        <v>1</v>
      </c>
      <c r="T21" s="12"/>
      <c r="X21" s="8"/>
      <c r="Y21" s="8"/>
    </row>
    <row r="22" spans="1:25" ht="15">
      <c r="A22" s="17">
        <v>32590</v>
      </c>
      <c r="B22" s="1">
        <v>1</v>
      </c>
      <c r="C22" s="3">
        <v>1</v>
      </c>
      <c r="D22" s="1"/>
      <c r="E22" s="1"/>
      <c r="F22" s="3">
        <v>1</v>
      </c>
      <c r="G22" s="3">
        <v>1</v>
      </c>
      <c r="H22" s="1"/>
      <c r="I22" s="1"/>
      <c r="J22" s="13">
        <f t="shared" si="0"/>
        <v>2</v>
      </c>
      <c r="K22" s="13">
        <f t="shared" si="1"/>
        <v>2</v>
      </c>
      <c r="L22" s="13">
        <f t="shared" si="7"/>
        <v>6</v>
      </c>
      <c r="M22" s="13">
        <f t="shared" si="8"/>
        <v>5</v>
      </c>
      <c r="N22" s="9">
        <f t="shared" si="2"/>
        <v>1.6666666666666667</v>
      </c>
      <c r="O22" s="15">
        <f t="shared" si="9"/>
        <v>4.583333333333333</v>
      </c>
      <c r="P22" s="9">
        <f t="shared" si="3"/>
        <v>30.555555555555554</v>
      </c>
      <c r="Q22" s="13">
        <f t="shared" si="4"/>
        <v>4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6</v>
      </c>
      <c r="M23" s="13">
        <f t="shared" si="8"/>
        <v>5</v>
      </c>
      <c r="N23" s="9">
        <f t="shared" si="2"/>
        <v>0</v>
      </c>
      <c r="O23" s="15">
        <f t="shared" si="9"/>
        <v>4.583333333333333</v>
      </c>
      <c r="P23" s="9">
        <f t="shared" si="3"/>
        <v>30.555555555555554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>
        <v>1</v>
      </c>
      <c r="D24" s="1"/>
      <c r="E24" s="3">
        <v>1</v>
      </c>
      <c r="F24" s="1"/>
      <c r="G24" s="3"/>
      <c r="H24" s="1"/>
      <c r="I24" s="1">
        <v>1</v>
      </c>
      <c r="J24" s="13">
        <f t="shared" si="0"/>
        <v>0</v>
      </c>
      <c r="K24" s="13">
        <f t="shared" si="1"/>
        <v>-1</v>
      </c>
      <c r="L24" s="13">
        <f t="shared" si="7"/>
        <v>6</v>
      </c>
      <c r="M24" s="13">
        <f t="shared" si="8"/>
        <v>4</v>
      </c>
      <c r="N24" s="9">
        <f t="shared" si="2"/>
        <v>-0.4166666666666667</v>
      </c>
      <c r="O24" s="15">
        <f t="shared" si="9"/>
        <v>4.166666666666666</v>
      </c>
      <c r="P24" s="9">
        <f t="shared" si="3"/>
        <v>27.777777777777775</v>
      </c>
      <c r="Q24" s="13">
        <f t="shared" si="4"/>
        <v>1</v>
      </c>
      <c r="R24" s="13">
        <f t="shared" si="5"/>
        <v>2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6</v>
      </c>
      <c r="M25" s="13">
        <f t="shared" si="8"/>
        <v>4</v>
      </c>
      <c r="N25" s="9">
        <f t="shared" si="2"/>
        <v>0</v>
      </c>
      <c r="O25" s="15">
        <f t="shared" si="9"/>
        <v>4.166666666666666</v>
      </c>
      <c r="P25" s="9">
        <f t="shared" si="3"/>
        <v>27.777777777777775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v>2</v>
      </c>
      <c r="C26" s="3">
        <v>2</v>
      </c>
      <c r="D26" s="3"/>
      <c r="E26" s="3"/>
      <c r="F26" s="3">
        <v>1</v>
      </c>
      <c r="G26" s="3">
        <v>1</v>
      </c>
      <c r="H26" s="1"/>
      <c r="I26" s="1">
        <v>1</v>
      </c>
      <c r="J26" s="13">
        <f t="shared" si="0"/>
        <v>4</v>
      </c>
      <c r="K26" s="13">
        <f t="shared" si="1"/>
        <v>1</v>
      </c>
      <c r="L26" s="13">
        <f t="shared" si="7"/>
        <v>10</v>
      </c>
      <c r="M26" s="13">
        <f t="shared" si="8"/>
        <v>5</v>
      </c>
      <c r="N26" s="9">
        <f t="shared" si="2"/>
        <v>2.0833333333333335</v>
      </c>
      <c r="O26" s="15">
        <f t="shared" si="9"/>
        <v>6.25</v>
      </c>
      <c r="P26" s="9">
        <f t="shared" si="3"/>
        <v>41.666666666666664</v>
      </c>
      <c r="Q26" s="13">
        <f t="shared" si="4"/>
        <v>6</v>
      </c>
      <c r="R26" s="13">
        <f t="shared" si="5"/>
        <v>1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10</v>
      </c>
      <c r="M27" s="13">
        <f t="shared" si="8"/>
        <v>5</v>
      </c>
      <c r="N27" s="9">
        <f t="shared" si="2"/>
        <v>0</v>
      </c>
      <c r="O27" s="15">
        <f t="shared" si="9"/>
        <v>6.25</v>
      </c>
      <c r="P27" s="9">
        <f t="shared" si="3"/>
        <v>41.666666666666664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>
        <v>1</v>
      </c>
      <c r="C28" s="3"/>
      <c r="D28" s="3">
        <v>2</v>
      </c>
      <c r="E28" s="3"/>
      <c r="F28" s="3">
        <v>1</v>
      </c>
      <c r="G28" s="3"/>
      <c r="H28" s="3">
        <v>1</v>
      </c>
      <c r="I28" s="1">
        <v>1</v>
      </c>
      <c r="J28" s="13">
        <f t="shared" si="0"/>
        <v>-1</v>
      </c>
      <c r="K28" s="13">
        <f t="shared" si="1"/>
        <v>-1</v>
      </c>
      <c r="L28" s="13">
        <f t="shared" si="7"/>
        <v>9</v>
      </c>
      <c r="M28" s="13">
        <f t="shared" si="8"/>
        <v>4</v>
      </c>
      <c r="N28" s="9">
        <f t="shared" si="2"/>
        <v>-0.8333333333333334</v>
      </c>
      <c r="O28" s="15">
        <f t="shared" si="9"/>
        <v>5.416666666666667</v>
      </c>
      <c r="P28" s="9">
        <f t="shared" si="3"/>
        <v>36.111111111111114</v>
      </c>
      <c r="Q28" s="13">
        <f t="shared" si="4"/>
        <v>2</v>
      </c>
      <c r="R28" s="13">
        <f t="shared" si="5"/>
        <v>4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9</v>
      </c>
      <c r="M29" s="13">
        <f t="shared" si="8"/>
        <v>4</v>
      </c>
      <c r="N29" s="9">
        <f t="shared" si="2"/>
        <v>0</v>
      </c>
      <c r="O29" s="15">
        <f t="shared" si="9"/>
        <v>5.416666666666667</v>
      </c>
      <c r="P29" s="9">
        <f t="shared" si="3"/>
        <v>36.111111111111114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>
        <v>1</v>
      </c>
      <c r="F30" s="1"/>
      <c r="G30" s="1"/>
      <c r="H30" s="1"/>
      <c r="I30" s="1">
        <v>2</v>
      </c>
      <c r="J30" s="13">
        <f t="shared" si="0"/>
        <v>-1</v>
      </c>
      <c r="K30" s="13">
        <f t="shared" si="1"/>
        <v>-2</v>
      </c>
      <c r="L30" s="13">
        <f t="shared" si="7"/>
        <v>8</v>
      </c>
      <c r="M30" s="13">
        <f t="shared" si="8"/>
        <v>2</v>
      </c>
      <c r="N30" s="9">
        <f t="shared" si="2"/>
        <v>-1.25</v>
      </c>
      <c r="O30" s="15">
        <f t="shared" si="9"/>
        <v>4.166666666666667</v>
      </c>
      <c r="P30" s="9">
        <f t="shared" si="3"/>
        <v>27.77777777777778</v>
      </c>
      <c r="Q30" s="13">
        <f t="shared" si="4"/>
        <v>0</v>
      </c>
      <c r="R30" s="13">
        <f t="shared" si="5"/>
        <v>3</v>
      </c>
      <c r="T30" s="12"/>
    </row>
    <row r="31" spans="1:20" ht="15">
      <c r="A31" s="17">
        <v>32599</v>
      </c>
      <c r="B31" s="3"/>
      <c r="C31" s="3"/>
      <c r="D31" s="3"/>
      <c r="E31" s="1">
        <v>1</v>
      </c>
      <c r="F31" s="3">
        <v>1</v>
      </c>
      <c r="G31" s="3">
        <v>3</v>
      </c>
      <c r="H31" s="1">
        <v>1</v>
      </c>
      <c r="I31" s="3">
        <v>1</v>
      </c>
      <c r="J31" s="13">
        <f t="shared" si="0"/>
        <v>-1</v>
      </c>
      <c r="K31" s="13">
        <f t="shared" si="1"/>
        <v>2</v>
      </c>
      <c r="L31" s="13">
        <f t="shared" si="7"/>
        <v>7</v>
      </c>
      <c r="M31" s="13">
        <f t="shared" si="8"/>
        <v>4</v>
      </c>
      <c r="N31" s="9">
        <f t="shared" si="2"/>
        <v>0.4166666666666667</v>
      </c>
      <c r="O31" s="15">
        <f t="shared" si="9"/>
        <v>4.583333333333334</v>
      </c>
      <c r="P31" s="9">
        <f t="shared" si="3"/>
        <v>30.555555555555557</v>
      </c>
      <c r="Q31" s="13">
        <f t="shared" si="4"/>
        <v>4</v>
      </c>
      <c r="R31" s="13">
        <f t="shared" si="5"/>
        <v>3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7</v>
      </c>
      <c r="M32" s="13">
        <f t="shared" si="8"/>
        <v>4</v>
      </c>
      <c r="N32" s="9">
        <f t="shared" si="2"/>
        <v>0</v>
      </c>
      <c r="O32" s="15">
        <f t="shared" si="9"/>
        <v>4.583333333333334</v>
      </c>
      <c r="P32" s="9">
        <f t="shared" si="3"/>
        <v>30.555555555555557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>
        <v>1</v>
      </c>
      <c r="F33" s="1"/>
      <c r="G33" s="1"/>
      <c r="H33" s="1"/>
      <c r="I33" s="1">
        <v>1</v>
      </c>
      <c r="J33" s="13">
        <f t="shared" si="0"/>
        <v>-1</v>
      </c>
      <c r="K33" s="13">
        <f t="shared" si="1"/>
        <v>-1</v>
      </c>
      <c r="L33" s="13">
        <f t="shared" si="7"/>
        <v>6</v>
      </c>
      <c r="M33" s="13">
        <f t="shared" si="8"/>
        <v>3</v>
      </c>
      <c r="N33" s="9">
        <f t="shared" si="2"/>
        <v>-0.8333333333333334</v>
      </c>
      <c r="O33" s="15">
        <f t="shared" si="9"/>
        <v>3.7500000000000004</v>
      </c>
      <c r="P33" s="9">
        <f t="shared" si="3"/>
        <v>25.000000000000004</v>
      </c>
      <c r="Q33" s="13">
        <f t="shared" si="4"/>
        <v>0</v>
      </c>
      <c r="R33" s="13">
        <f t="shared" si="5"/>
        <v>2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6</v>
      </c>
      <c r="M34" s="13">
        <f t="shared" si="8"/>
        <v>3</v>
      </c>
      <c r="N34" s="9">
        <f t="shared" si="2"/>
        <v>0</v>
      </c>
      <c r="O34" s="15">
        <f t="shared" si="9"/>
        <v>3.7500000000000004</v>
      </c>
      <c r="P34" s="9">
        <f t="shared" si="3"/>
        <v>25.000000000000004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>
        <v>1</v>
      </c>
      <c r="C35" s="1"/>
      <c r="D35" s="1">
        <v>1</v>
      </c>
      <c r="E35" s="1"/>
      <c r="F35" s="1"/>
      <c r="G35" s="1"/>
      <c r="H35" s="1"/>
      <c r="I35" s="1">
        <v>1</v>
      </c>
      <c r="J35" s="13">
        <f t="shared" si="0"/>
        <v>0</v>
      </c>
      <c r="K35" s="13">
        <f t="shared" si="1"/>
        <v>-1</v>
      </c>
      <c r="L35" s="13">
        <f t="shared" si="7"/>
        <v>6</v>
      </c>
      <c r="M35" s="13">
        <f t="shared" si="8"/>
        <v>2</v>
      </c>
      <c r="N35" s="9">
        <f t="shared" si="2"/>
        <v>-0.4166666666666667</v>
      </c>
      <c r="O35" s="15">
        <f t="shared" si="9"/>
        <v>3.333333333333334</v>
      </c>
      <c r="P35" s="9">
        <f t="shared" si="3"/>
        <v>22.222222222222225</v>
      </c>
      <c r="Q35" s="13">
        <f t="shared" si="4"/>
        <v>1</v>
      </c>
      <c r="R35" s="13">
        <f t="shared" si="5"/>
        <v>2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6</v>
      </c>
      <c r="M36" s="13">
        <f t="shared" si="8"/>
        <v>2</v>
      </c>
      <c r="N36" s="9">
        <f aca="true" t="shared" si="12" ref="N36:N67">(+J36+K36)*($J$96/($J$96+$K$96))</f>
        <v>0</v>
      </c>
      <c r="O36" s="15">
        <f t="shared" si="9"/>
        <v>3.333333333333334</v>
      </c>
      <c r="P36" s="9">
        <f aca="true" t="shared" si="13" ref="P36:P67">O36*100/$N$96</f>
        <v>22.222222222222225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>
        <v>1</v>
      </c>
      <c r="D37" s="1"/>
      <c r="E37" s="1"/>
      <c r="F37" s="1"/>
      <c r="G37" s="1"/>
      <c r="H37" s="1"/>
      <c r="I37" s="1">
        <v>1</v>
      </c>
      <c r="J37" s="13">
        <f t="shared" si="10"/>
        <v>1</v>
      </c>
      <c r="K37" s="13">
        <f t="shared" si="11"/>
        <v>-1</v>
      </c>
      <c r="L37" s="13">
        <f aca="true" t="shared" si="16" ref="L37:L68">L36+J37</f>
        <v>7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3.333333333333334</v>
      </c>
      <c r="P37" s="9">
        <f t="shared" si="13"/>
        <v>22.222222222222225</v>
      </c>
      <c r="Q37" s="13">
        <f t="shared" si="14"/>
        <v>1</v>
      </c>
      <c r="R37" s="13">
        <f t="shared" si="15"/>
        <v>1</v>
      </c>
    </row>
    <row r="38" spans="1:18" ht="15">
      <c r="A38" s="17">
        <v>32606</v>
      </c>
      <c r="B38" s="3"/>
      <c r="C38" s="3"/>
      <c r="D38" s="1"/>
      <c r="E38" s="1"/>
      <c r="F38" s="1"/>
      <c r="G38" s="3">
        <v>2</v>
      </c>
      <c r="H38" s="1"/>
      <c r="I38" s="1"/>
      <c r="J38" s="13">
        <f t="shared" si="10"/>
        <v>0</v>
      </c>
      <c r="K38" s="13">
        <f t="shared" si="11"/>
        <v>2</v>
      </c>
      <c r="L38" s="13">
        <f t="shared" si="16"/>
        <v>7</v>
      </c>
      <c r="M38" s="13">
        <f t="shared" si="17"/>
        <v>3</v>
      </c>
      <c r="N38" s="9">
        <f t="shared" si="12"/>
        <v>0.8333333333333334</v>
      </c>
      <c r="O38" s="15">
        <f t="shared" si="18"/>
        <v>4.166666666666667</v>
      </c>
      <c r="P38" s="9">
        <f t="shared" si="13"/>
        <v>27.77777777777778</v>
      </c>
      <c r="Q38" s="13">
        <f t="shared" si="14"/>
        <v>2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7</v>
      </c>
      <c r="M39" s="13">
        <f t="shared" si="17"/>
        <v>3</v>
      </c>
      <c r="N39" s="9">
        <f t="shared" si="12"/>
        <v>0</v>
      </c>
      <c r="O39" s="15">
        <f t="shared" si="18"/>
        <v>4.166666666666667</v>
      </c>
      <c r="P39" s="9">
        <f t="shared" si="13"/>
        <v>27.77777777777778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>
        <v>5</v>
      </c>
      <c r="D40" s="1">
        <v>2</v>
      </c>
      <c r="E40" s="1">
        <v>1</v>
      </c>
      <c r="F40" s="1"/>
      <c r="G40" s="1">
        <v>1</v>
      </c>
      <c r="H40" s="1"/>
      <c r="I40" s="1"/>
      <c r="J40" s="13">
        <f t="shared" si="10"/>
        <v>2</v>
      </c>
      <c r="K40" s="13">
        <f t="shared" si="11"/>
        <v>1</v>
      </c>
      <c r="L40" s="13">
        <f t="shared" si="16"/>
        <v>9</v>
      </c>
      <c r="M40" s="13">
        <f t="shared" si="17"/>
        <v>4</v>
      </c>
      <c r="N40" s="9">
        <f t="shared" si="12"/>
        <v>1.25</v>
      </c>
      <c r="O40" s="15">
        <f t="shared" si="18"/>
        <v>5.416666666666667</v>
      </c>
      <c r="P40" s="9">
        <f t="shared" si="13"/>
        <v>36.111111111111114</v>
      </c>
      <c r="Q40" s="13">
        <f t="shared" si="14"/>
        <v>6</v>
      </c>
      <c r="R40" s="13">
        <f t="shared" si="15"/>
        <v>3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9</v>
      </c>
      <c r="M41" s="13">
        <f t="shared" si="17"/>
        <v>4</v>
      </c>
      <c r="N41" s="9">
        <f t="shared" si="12"/>
        <v>0</v>
      </c>
      <c r="O41" s="15">
        <f t="shared" si="18"/>
        <v>5.416666666666667</v>
      </c>
      <c r="P41" s="9">
        <f t="shared" si="13"/>
        <v>36.111111111111114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>
        <v>2</v>
      </c>
      <c r="F42" s="1"/>
      <c r="G42" s="1">
        <v>1</v>
      </c>
      <c r="H42" s="1"/>
      <c r="I42" s="1">
        <v>1</v>
      </c>
      <c r="J42" s="13">
        <f t="shared" si="10"/>
        <v>-2</v>
      </c>
      <c r="K42" s="13">
        <f t="shared" si="11"/>
        <v>0</v>
      </c>
      <c r="L42" s="13">
        <f t="shared" si="16"/>
        <v>7</v>
      </c>
      <c r="M42" s="13">
        <f t="shared" si="17"/>
        <v>4</v>
      </c>
      <c r="N42" s="9">
        <f t="shared" si="12"/>
        <v>-0.8333333333333334</v>
      </c>
      <c r="O42" s="15">
        <f t="shared" si="18"/>
        <v>4.583333333333334</v>
      </c>
      <c r="P42" s="9">
        <f t="shared" si="13"/>
        <v>30.555555555555557</v>
      </c>
      <c r="Q42" s="13">
        <f t="shared" si="14"/>
        <v>1</v>
      </c>
      <c r="R42" s="13">
        <f t="shared" si="15"/>
        <v>3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7</v>
      </c>
      <c r="M43" s="13">
        <f t="shared" si="17"/>
        <v>4</v>
      </c>
      <c r="N43" s="9">
        <f t="shared" si="12"/>
        <v>0</v>
      </c>
      <c r="O43" s="15">
        <f t="shared" si="18"/>
        <v>4.583333333333334</v>
      </c>
      <c r="P43" s="9">
        <f t="shared" si="13"/>
        <v>30.555555555555557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>
        <v>1</v>
      </c>
      <c r="C44" s="1">
        <v>1</v>
      </c>
      <c r="D44" s="1"/>
      <c r="E44" s="1"/>
      <c r="F44" s="1"/>
      <c r="G44" s="1">
        <v>1</v>
      </c>
      <c r="H44" s="1"/>
      <c r="I44" s="1"/>
      <c r="J44" s="13">
        <f t="shared" si="10"/>
        <v>2</v>
      </c>
      <c r="K44" s="13">
        <f t="shared" si="11"/>
        <v>1</v>
      </c>
      <c r="L44" s="13">
        <f t="shared" si="16"/>
        <v>9</v>
      </c>
      <c r="M44" s="13">
        <f t="shared" si="17"/>
        <v>5</v>
      </c>
      <c r="N44" s="9">
        <f t="shared" si="12"/>
        <v>1.25</v>
      </c>
      <c r="O44" s="15">
        <f t="shared" si="18"/>
        <v>5.833333333333334</v>
      </c>
      <c r="P44" s="9">
        <f t="shared" si="13"/>
        <v>38.88888888888889</v>
      </c>
      <c r="Q44" s="13">
        <f t="shared" si="14"/>
        <v>3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>
        <v>1</v>
      </c>
      <c r="F45" s="1"/>
      <c r="G45" s="3">
        <v>1</v>
      </c>
      <c r="H45" s="1"/>
      <c r="I45" s="1"/>
      <c r="J45" s="13">
        <f t="shared" si="10"/>
        <v>-1</v>
      </c>
      <c r="K45" s="13">
        <f t="shared" si="11"/>
        <v>1</v>
      </c>
      <c r="L45" s="13">
        <f t="shared" si="16"/>
        <v>8</v>
      </c>
      <c r="M45" s="13">
        <f t="shared" si="17"/>
        <v>6</v>
      </c>
      <c r="N45" s="9">
        <f t="shared" si="12"/>
        <v>0</v>
      </c>
      <c r="O45" s="15">
        <f t="shared" si="18"/>
        <v>5.833333333333334</v>
      </c>
      <c r="P45" s="9">
        <f t="shared" si="13"/>
        <v>38.88888888888889</v>
      </c>
      <c r="Q45" s="13">
        <f t="shared" si="14"/>
        <v>1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8</v>
      </c>
      <c r="M46" s="13">
        <f t="shared" si="17"/>
        <v>6</v>
      </c>
      <c r="N46" s="9">
        <f t="shared" si="12"/>
        <v>0</v>
      </c>
      <c r="O46" s="15">
        <f t="shared" si="18"/>
        <v>5.833333333333334</v>
      </c>
      <c r="P46" s="9">
        <f t="shared" si="13"/>
        <v>38.88888888888889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>
        <v>2</v>
      </c>
      <c r="C47" s="1">
        <v>1</v>
      </c>
      <c r="D47" s="1">
        <v>4</v>
      </c>
      <c r="E47" s="1"/>
      <c r="F47" s="1">
        <v>1</v>
      </c>
      <c r="G47" s="1">
        <v>3</v>
      </c>
      <c r="H47" s="1">
        <v>1</v>
      </c>
      <c r="I47" s="1"/>
      <c r="J47" s="13">
        <f t="shared" si="10"/>
        <v>-1</v>
      </c>
      <c r="K47" s="13">
        <f t="shared" si="11"/>
        <v>3</v>
      </c>
      <c r="L47" s="13">
        <f t="shared" si="16"/>
        <v>7</v>
      </c>
      <c r="M47" s="13">
        <f t="shared" si="17"/>
        <v>9</v>
      </c>
      <c r="N47" s="9">
        <f t="shared" si="12"/>
        <v>0.8333333333333334</v>
      </c>
      <c r="O47" s="15">
        <f t="shared" si="18"/>
        <v>6.666666666666667</v>
      </c>
      <c r="P47" s="9">
        <f t="shared" si="13"/>
        <v>44.44444444444445</v>
      </c>
      <c r="Q47" s="13">
        <f t="shared" si="14"/>
        <v>7</v>
      </c>
      <c r="R47" s="13">
        <f t="shared" si="15"/>
        <v>5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7</v>
      </c>
      <c r="M48" s="13">
        <f t="shared" si="17"/>
        <v>9</v>
      </c>
      <c r="N48" s="9">
        <f t="shared" si="12"/>
        <v>0</v>
      </c>
      <c r="O48" s="15">
        <f t="shared" si="18"/>
        <v>6.666666666666667</v>
      </c>
      <c r="P48" s="9">
        <f t="shared" si="13"/>
        <v>44.44444444444445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>
        <v>1</v>
      </c>
      <c r="D49" s="1"/>
      <c r="E49" s="1"/>
      <c r="F49" s="1"/>
      <c r="G49" s="1">
        <v>1</v>
      </c>
      <c r="H49" s="1">
        <v>1</v>
      </c>
      <c r="I49" s="1"/>
      <c r="J49" s="13">
        <f t="shared" si="10"/>
        <v>1</v>
      </c>
      <c r="K49" s="13">
        <f t="shared" si="11"/>
        <v>0</v>
      </c>
      <c r="L49" s="13">
        <f t="shared" si="16"/>
        <v>8</v>
      </c>
      <c r="M49" s="13">
        <f t="shared" si="17"/>
        <v>9</v>
      </c>
      <c r="N49" s="9">
        <f t="shared" si="12"/>
        <v>0.4166666666666667</v>
      </c>
      <c r="O49" s="15">
        <f t="shared" si="18"/>
        <v>7.083333333333334</v>
      </c>
      <c r="P49" s="9">
        <f t="shared" si="13"/>
        <v>47.22222222222222</v>
      </c>
      <c r="Q49" s="13">
        <f t="shared" si="14"/>
        <v>2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8</v>
      </c>
      <c r="M50" s="13">
        <f t="shared" si="17"/>
        <v>9</v>
      </c>
      <c r="N50" s="9">
        <f t="shared" si="12"/>
        <v>0</v>
      </c>
      <c r="O50" s="15">
        <f t="shared" si="18"/>
        <v>7.083333333333334</v>
      </c>
      <c r="P50" s="9">
        <f t="shared" si="13"/>
        <v>47.22222222222222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>
        <v>1</v>
      </c>
      <c r="D51" s="1"/>
      <c r="E51" s="1">
        <v>2</v>
      </c>
      <c r="F51" s="1"/>
      <c r="G51" s="1"/>
      <c r="H51" s="1"/>
      <c r="I51" s="1"/>
      <c r="J51" s="13">
        <f t="shared" si="10"/>
        <v>-1</v>
      </c>
      <c r="K51" s="13">
        <f t="shared" si="11"/>
        <v>0</v>
      </c>
      <c r="L51" s="13">
        <f t="shared" si="16"/>
        <v>7</v>
      </c>
      <c r="M51" s="13">
        <f t="shared" si="17"/>
        <v>9</v>
      </c>
      <c r="N51" s="9">
        <f t="shared" si="12"/>
        <v>-0.4166666666666667</v>
      </c>
      <c r="O51" s="15">
        <f t="shared" si="18"/>
        <v>6.666666666666667</v>
      </c>
      <c r="P51" s="9">
        <f t="shared" si="13"/>
        <v>44.44444444444445</v>
      </c>
      <c r="Q51" s="13">
        <f t="shared" si="14"/>
        <v>1</v>
      </c>
      <c r="R51" s="13">
        <f t="shared" si="15"/>
        <v>2</v>
      </c>
    </row>
    <row r="52" spans="1:18" ht="15">
      <c r="A52" s="17">
        <v>32620</v>
      </c>
      <c r="B52" s="1">
        <v>1</v>
      </c>
      <c r="C52" s="3"/>
      <c r="D52" s="1">
        <v>1</v>
      </c>
      <c r="E52" s="1"/>
      <c r="F52" s="1"/>
      <c r="G52" s="3">
        <v>1</v>
      </c>
      <c r="H52" s="1">
        <v>1</v>
      </c>
      <c r="I52" s="1"/>
      <c r="J52" s="13">
        <f t="shared" si="10"/>
        <v>0</v>
      </c>
      <c r="K52" s="13">
        <f t="shared" si="11"/>
        <v>0</v>
      </c>
      <c r="L52" s="13">
        <f t="shared" si="16"/>
        <v>7</v>
      </c>
      <c r="M52" s="13">
        <f t="shared" si="17"/>
        <v>9</v>
      </c>
      <c r="N52" s="9">
        <f t="shared" si="12"/>
        <v>0</v>
      </c>
      <c r="O52" s="15">
        <f t="shared" si="18"/>
        <v>6.666666666666667</v>
      </c>
      <c r="P52" s="9">
        <f t="shared" si="13"/>
        <v>44.44444444444445</v>
      </c>
      <c r="Q52" s="13">
        <f t="shared" si="14"/>
        <v>2</v>
      </c>
      <c r="R52" s="13">
        <f t="shared" si="15"/>
        <v>2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7</v>
      </c>
      <c r="M53" s="13">
        <f t="shared" si="17"/>
        <v>9</v>
      </c>
      <c r="N53" s="9">
        <f t="shared" si="12"/>
        <v>0</v>
      </c>
      <c r="O53" s="15">
        <f t="shared" si="18"/>
        <v>6.666666666666667</v>
      </c>
      <c r="P53" s="9">
        <f t="shared" si="13"/>
        <v>44.44444444444445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>
        <v>1</v>
      </c>
      <c r="G54" s="1">
        <v>1</v>
      </c>
      <c r="H54" s="1">
        <v>1</v>
      </c>
      <c r="I54" s="1"/>
      <c r="J54" s="13">
        <f t="shared" si="10"/>
        <v>0</v>
      </c>
      <c r="K54" s="13">
        <f t="shared" si="11"/>
        <v>1</v>
      </c>
      <c r="L54" s="13">
        <f t="shared" si="16"/>
        <v>7</v>
      </c>
      <c r="M54" s="13">
        <f t="shared" si="17"/>
        <v>10</v>
      </c>
      <c r="N54" s="9">
        <f t="shared" si="12"/>
        <v>0.4166666666666667</v>
      </c>
      <c r="O54" s="15">
        <f t="shared" si="18"/>
        <v>7.083333333333334</v>
      </c>
      <c r="P54" s="9">
        <f t="shared" si="13"/>
        <v>47.22222222222222</v>
      </c>
      <c r="Q54" s="13">
        <f t="shared" si="14"/>
        <v>2</v>
      </c>
      <c r="R54" s="13">
        <f t="shared" si="15"/>
        <v>1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7</v>
      </c>
      <c r="M55" s="13">
        <f t="shared" si="17"/>
        <v>10</v>
      </c>
      <c r="N55" s="9">
        <f t="shared" si="12"/>
        <v>0</v>
      </c>
      <c r="O55" s="15">
        <f t="shared" si="18"/>
        <v>7.083333333333334</v>
      </c>
      <c r="P55" s="9">
        <f t="shared" si="13"/>
        <v>47.22222222222222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1</v>
      </c>
      <c r="C56" s="1"/>
      <c r="D56" s="1"/>
      <c r="E56" s="1"/>
      <c r="F56" s="1"/>
      <c r="G56" s="1">
        <v>2</v>
      </c>
      <c r="H56" s="1">
        <v>2</v>
      </c>
      <c r="I56" s="1"/>
      <c r="J56" s="13">
        <f t="shared" si="10"/>
        <v>1</v>
      </c>
      <c r="K56" s="13">
        <f t="shared" si="11"/>
        <v>0</v>
      </c>
      <c r="L56" s="13">
        <f t="shared" si="16"/>
        <v>8</v>
      </c>
      <c r="M56" s="13">
        <f t="shared" si="17"/>
        <v>10</v>
      </c>
      <c r="N56" s="9">
        <f t="shared" si="12"/>
        <v>0.4166666666666667</v>
      </c>
      <c r="O56" s="15">
        <f t="shared" si="18"/>
        <v>7.500000000000001</v>
      </c>
      <c r="P56" s="9">
        <f t="shared" si="13"/>
        <v>50.00000000000001</v>
      </c>
      <c r="Q56" s="13">
        <f t="shared" si="14"/>
        <v>3</v>
      </c>
      <c r="R56" s="13">
        <f t="shared" si="15"/>
        <v>2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8</v>
      </c>
      <c r="M57" s="13">
        <f t="shared" si="17"/>
        <v>10</v>
      </c>
      <c r="N57" s="9">
        <f t="shared" si="12"/>
        <v>0</v>
      </c>
      <c r="O57" s="15">
        <f t="shared" si="18"/>
        <v>7.500000000000001</v>
      </c>
      <c r="P57" s="9">
        <f t="shared" si="13"/>
        <v>50.00000000000001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>
        <v>1</v>
      </c>
      <c r="C58" s="1"/>
      <c r="D58" s="1"/>
      <c r="E58" s="1"/>
      <c r="F58" s="1"/>
      <c r="G58" s="1"/>
      <c r="H58" s="1"/>
      <c r="I58" s="1"/>
      <c r="J58" s="13">
        <f t="shared" si="10"/>
        <v>1</v>
      </c>
      <c r="K58" s="13">
        <f t="shared" si="11"/>
        <v>0</v>
      </c>
      <c r="L58" s="13">
        <f t="shared" si="16"/>
        <v>9</v>
      </c>
      <c r="M58" s="13">
        <f t="shared" si="17"/>
        <v>10</v>
      </c>
      <c r="N58" s="9">
        <f t="shared" si="12"/>
        <v>0.4166666666666667</v>
      </c>
      <c r="O58" s="15">
        <f t="shared" si="18"/>
        <v>7.916666666666668</v>
      </c>
      <c r="P58" s="9">
        <f t="shared" si="13"/>
        <v>52.777777777777786</v>
      </c>
      <c r="Q58" s="13">
        <f t="shared" si="14"/>
        <v>1</v>
      </c>
      <c r="R58" s="13">
        <f t="shared" si="15"/>
        <v>0</v>
      </c>
    </row>
    <row r="59" spans="1:18" ht="15">
      <c r="A59" s="17">
        <v>32627</v>
      </c>
      <c r="B59" s="1"/>
      <c r="C59" s="3">
        <v>2</v>
      </c>
      <c r="D59" s="1"/>
      <c r="E59" s="1">
        <v>1</v>
      </c>
      <c r="F59" s="1"/>
      <c r="G59" s="3"/>
      <c r="H59" s="1"/>
      <c r="I59" s="1"/>
      <c r="J59" s="13">
        <f t="shared" si="10"/>
        <v>1</v>
      </c>
      <c r="K59" s="13">
        <f t="shared" si="11"/>
        <v>0</v>
      </c>
      <c r="L59" s="13">
        <f t="shared" si="16"/>
        <v>10</v>
      </c>
      <c r="M59" s="13">
        <f t="shared" si="17"/>
        <v>10</v>
      </c>
      <c r="N59" s="9">
        <f t="shared" si="12"/>
        <v>0.4166666666666667</v>
      </c>
      <c r="O59" s="15">
        <f t="shared" si="18"/>
        <v>8.333333333333334</v>
      </c>
      <c r="P59" s="9">
        <f t="shared" si="13"/>
        <v>55.55555555555556</v>
      </c>
      <c r="Q59" s="13">
        <f t="shared" si="14"/>
        <v>2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10</v>
      </c>
      <c r="M60" s="13">
        <f t="shared" si="17"/>
        <v>10</v>
      </c>
      <c r="N60" s="9">
        <f t="shared" si="12"/>
        <v>0</v>
      </c>
      <c r="O60" s="15">
        <f t="shared" si="18"/>
        <v>8.333333333333334</v>
      </c>
      <c r="P60" s="9">
        <f t="shared" si="13"/>
        <v>55.55555555555556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>
        <v>1</v>
      </c>
      <c r="D61" s="1">
        <v>1</v>
      </c>
      <c r="E61" s="1"/>
      <c r="F61" s="1"/>
      <c r="G61" s="3">
        <v>2</v>
      </c>
      <c r="H61" s="1"/>
      <c r="I61" s="1"/>
      <c r="J61" s="13">
        <f t="shared" si="10"/>
        <v>0</v>
      </c>
      <c r="K61" s="13">
        <f t="shared" si="11"/>
        <v>2</v>
      </c>
      <c r="L61" s="13">
        <f t="shared" si="16"/>
        <v>10</v>
      </c>
      <c r="M61" s="13">
        <f t="shared" si="17"/>
        <v>12</v>
      </c>
      <c r="N61" s="9">
        <f t="shared" si="12"/>
        <v>0.8333333333333334</v>
      </c>
      <c r="O61" s="15">
        <f t="shared" si="18"/>
        <v>9.166666666666668</v>
      </c>
      <c r="P61" s="9">
        <f t="shared" si="13"/>
        <v>61.111111111111114</v>
      </c>
      <c r="Q61" s="13">
        <f t="shared" si="14"/>
        <v>3</v>
      </c>
      <c r="R61" s="13">
        <f t="shared" si="15"/>
        <v>1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10</v>
      </c>
      <c r="M62" s="13">
        <f t="shared" si="17"/>
        <v>12</v>
      </c>
      <c r="N62" s="9">
        <f t="shared" si="12"/>
        <v>0</v>
      </c>
      <c r="O62" s="15">
        <f t="shared" si="18"/>
        <v>9.166666666666668</v>
      </c>
      <c r="P62" s="9">
        <f t="shared" si="13"/>
        <v>61.111111111111114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>
        <v>1</v>
      </c>
      <c r="C63" s="3">
        <v>1</v>
      </c>
      <c r="D63" s="1">
        <v>1</v>
      </c>
      <c r="E63" s="3">
        <v>1</v>
      </c>
      <c r="F63" s="3">
        <v>1</v>
      </c>
      <c r="G63" s="3">
        <v>4</v>
      </c>
      <c r="H63" s="1"/>
      <c r="I63" s="3"/>
      <c r="J63" s="13">
        <f t="shared" si="10"/>
        <v>0</v>
      </c>
      <c r="K63" s="13">
        <f t="shared" si="11"/>
        <v>5</v>
      </c>
      <c r="L63" s="13">
        <f t="shared" si="16"/>
        <v>10</v>
      </c>
      <c r="M63" s="13">
        <f t="shared" si="17"/>
        <v>17</v>
      </c>
      <c r="N63" s="9">
        <f t="shared" si="12"/>
        <v>2.0833333333333335</v>
      </c>
      <c r="O63" s="15">
        <f t="shared" si="18"/>
        <v>11.250000000000002</v>
      </c>
      <c r="P63" s="9">
        <f t="shared" si="13"/>
        <v>75.00000000000001</v>
      </c>
      <c r="Q63" s="13">
        <f t="shared" si="14"/>
        <v>7</v>
      </c>
      <c r="R63" s="13">
        <f t="shared" si="15"/>
        <v>2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10</v>
      </c>
      <c r="M64" s="13">
        <f t="shared" si="17"/>
        <v>17</v>
      </c>
      <c r="N64" s="9">
        <f t="shared" si="12"/>
        <v>0</v>
      </c>
      <c r="O64" s="15">
        <f t="shared" si="18"/>
        <v>11.250000000000002</v>
      </c>
      <c r="P64" s="9">
        <f t="shared" si="13"/>
        <v>75.00000000000001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>
        <v>1</v>
      </c>
      <c r="D65" s="1"/>
      <c r="E65" s="1"/>
      <c r="F65" s="1">
        <v>1</v>
      </c>
      <c r="G65" s="1">
        <v>2</v>
      </c>
      <c r="H65" s="1"/>
      <c r="I65" s="1"/>
      <c r="J65" s="13">
        <f t="shared" si="10"/>
        <v>1</v>
      </c>
      <c r="K65" s="13">
        <f t="shared" si="11"/>
        <v>3</v>
      </c>
      <c r="L65" s="13">
        <f t="shared" si="16"/>
        <v>11</v>
      </c>
      <c r="M65" s="13">
        <f t="shared" si="17"/>
        <v>20</v>
      </c>
      <c r="N65" s="9">
        <f t="shared" si="12"/>
        <v>1.6666666666666667</v>
      </c>
      <c r="O65" s="15">
        <f t="shared" si="18"/>
        <v>12.916666666666668</v>
      </c>
      <c r="P65" s="9">
        <f t="shared" si="13"/>
        <v>86.11111111111111</v>
      </c>
      <c r="Q65" s="13">
        <f t="shared" si="14"/>
        <v>4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11</v>
      </c>
      <c r="M66" s="13">
        <f t="shared" si="17"/>
        <v>20</v>
      </c>
      <c r="N66" s="9">
        <f t="shared" si="12"/>
        <v>0</v>
      </c>
      <c r="O66" s="15">
        <f t="shared" si="18"/>
        <v>12.916666666666668</v>
      </c>
      <c r="P66" s="9">
        <f t="shared" si="13"/>
        <v>86.11111111111111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11</v>
      </c>
      <c r="M67" s="13">
        <f t="shared" si="17"/>
        <v>20</v>
      </c>
      <c r="N67" s="9">
        <f t="shared" si="12"/>
        <v>0</v>
      </c>
      <c r="O67" s="15">
        <f t="shared" si="18"/>
        <v>12.916666666666668</v>
      </c>
      <c r="P67" s="9">
        <f t="shared" si="13"/>
        <v>86.11111111111111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11</v>
      </c>
      <c r="M68" s="13">
        <f t="shared" si="17"/>
        <v>20</v>
      </c>
      <c r="N68" s="9">
        <f aca="true" t="shared" si="21" ref="N68:N94">(+J68+K68)*($J$96/($J$96+$K$96))</f>
        <v>0</v>
      </c>
      <c r="O68" s="15">
        <f t="shared" si="18"/>
        <v>12.916666666666668</v>
      </c>
      <c r="P68" s="9">
        <f aca="true" t="shared" si="22" ref="P68:P94">O68*100/$N$96</f>
        <v>86.11111111111111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11</v>
      </c>
      <c r="M69" s="13">
        <f aca="true" t="shared" si="26" ref="M69:M94">M68+K69</f>
        <v>20</v>
      </c>
      <c r="N69" s="9">
        <f t="shared" si="21"/>
        <v>0</v>
      </c>
      <c r="O69" s="15">
        <f aca="true" t="shared" si="27" ref="O69:O94">O68+N69</f>
        <v>12.916666666666668</v>
      </c>
      <c r="P69" s="9">
        <f t="shared" si="22"/>
        <v>86.11111111111111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>
        <v>1</v>
      </c>
      <c r="C70" s="3">
        <v>1</v>
      </c>
      <c r="D70" s="1"/>
      <c r="E70" s="1"/>
      <c r="F70" s="1"/>
      <c r="G70" s="1">
        <v>1</v>
      </c>
      <c r="H70" s="1"/>
      <c r="I70" s="1"/>
      <c r="J70" s="13">
        <f t="shared" si="19"/>
        <v>2</v>
      </c>
      <c r="K70" s="13">
        <f t="shared" si="20"/>
        <v>1</v>
      </c>
      <c r="L70" s="13">
        <f t="shared" si="25"/>
        <v>13</v>
      </c>
      <c r="M70" s="13">
        <f t="shared" si="26"/>
        <v>21</v>
      </c>
      <c r="N70" s="9">
        <f t="shared" si="21"/>
        <v>1.25</v>
      </c>
      <c r="O70" s="15">
        <f t="shared" si="27"/>
        <v>14.166666666666668</v>
      </c>
      <c r="P70" s="9">
        <f t="shared" si="22"/>
        <v>94.44444444444444</v>
      </c>
      <c r="Q70" s="13">
        <f t="shared" si="23"/>
        <v>3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13</v>
      </c>
      <c r="M71" s="13">
        <f t="shared" si="26"/>
        <v>21</v>
      </c>
      <c r="N71" s="9">
        <f t="shared" si="21"/>
        <v>0</v>
      </c>
      <c r="O71" s="15">
        <f t="shared" si="27"/>
        <v>14.166666666666668</v>
      </c>
      <c r="P71" s="9">
        <f t="shared" si="22"/>
        <v>94.44444444444444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>
        <v>3</v>
      </c>
      <c r="D72" s="1">
        <v>1</v>
      </c>
      <c r="E72" s="1"/>
      <c r="F72" s="1"/>
      <c r="G72" s="1">
        <v>1</v>
      </c>
      <c r="H72" s="1"/>
      <c r="I72" s="1">
        <v>1</v>
      </c>
      <c r="J72" s="13">
        <f t="shared" si="19"/>
        <v>2</v>
      </c>
      <c r="K72" s="13">
        <f t="shared" si="20"/>
        <v>0</v>
      </c>
      <c r="L72" s="13">
        <f t="shared" si="25"/>
        <v>15</v>
      </c>
      <c r="M72" s="13">
        <f t="shared" si="26"/>
        <v>21</v>
      </c>
      <c r="N72" s="9">
        <f t="shared" si="21"/>
        <v>0.8333333333333334</v>
      </c>
      <c r="O72" s="15">
        <f t="shared" si="27"/>
        <v>15.000000000000002</v>
      </c>
      <c r="P72" s="9">
        <f t="shared" si="22"/>
        <v>100.00000000000001</v>
      </c>
      <c r="Q72" s="13">
        <f t="shared" si="23"/>
        <v>4</v>
      </c>
      <c r="R72" s="13">
        <f t="shared" si="24"/>
        <v>2</v>
      </c>
    </row>
    <row r="73" spans="1:18" ht="15">
      <c r="A73" s="17">
        <v>32641</v>
      </c>
      <c r="B73" s="1"/>
      <c r="C73" s="3">
        <v>1</v>
      </c>
      <c r="D73" s="2"/>
      <c r="E73" s="1"/>
      <c r="F73" s="1"/>
      <c r="G73" s="3"/>
      <c r="H73" s="1"/>
      <c r="I73" s="1"/>
      <c r="J73" s="13">
        <f t="shared" si="19"/>
        <v>1</v>
      </c>
      <c r="K73" s="13">
        <f t="shared" si="20"/>
        <v>0</v>
      </c>
      <c r="L73" s="13">
        <f t="shared" si="25"/>
        <v>16</v>
      </c>
      <c r="M73" s="13">
        <f t="shared" si="26"/>
        <v>21</v>
      </c>
      <c r="N73" s="9">
        <f t="shared" si="21"/>
        <v>0.4166666666666667</v>
      </c>
      <c r="O73" s="15">
        <f t="shared" si="27"/>
        <v>15.416666666666668</v>
      </c>
      <c r="P73" s="9">
        <f t="shared" si="22"/>
        <v>102.77777777777779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>
        <v>1</v>
      </c>
      <c r="C74" s="1"/>
      <c r="D74" s="1">
        <v>1</v>
      </c>
      <c r="E74" s="1"/>
      <c r="F74" s="1">
        <v>1</v>
      </c>
      <c r="G74" s="1"/>
      <c r="H74" s="1"/>
      <c r="I74" s="1"/>
      <c r="J74" s="13">
        <f t="shared" si="19"/>
        <v>0</v>
      </c>
      <c r="K74" s="13">
        <f t="shared" si="20"/>
        <v>1</v>
      </c>
      <c r="L74" s="13">
        <f t="shared" si="25"/>
        <v>16</v>
      </c>
      <c r="M74" s="13">
        <f t="shared" si="26"/>
        <v>22</v>
      </c>
      <c r="N74" s="9">
        <f t="shared" si="21"/>
        <v>0.4166666666666667</v>
      </c>
      <c r="O74" s="15">
        <f t="shared" si="27"/>
        <v>15.833333333333334</v>
      </c>
      <c r="P74" s="9">
        <f t="shared" si="22"/>
        <v>105.55555555555557</v>
      </c>
      <c r="Q74" s="13">
        <f t="shared" si="23"/>
        <v>2</v>
      </c>
      <c r="R74" s="13">
        <f t="shared" si="24"/>
        <v>1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16</v>
      </c>
      <c r="M75" s="13">
        <f t="shared" si="26"/>
        <v>22</v>
      </c>
      <c r="N75" s="9">
        <f t="shared" si="21"/>
        <v>0</v>
      </c>
      <c r="O75" s="15">
        <f t="shared" si="27"/>
        <v>15.833333333333334</v>
      </c>
      <c r="P75" s="9">
        <f t="shared" si="22"/>
        <v>105.55555555555557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16</v>
      </c>
      <c r="M76" s="13">
        <f t="shared" si="26"/>
        <v>22</v>
      </c>
      <c r="N76" s="9">
        <f t="shared" si="21"/>
        <v>0</v>
      </c>
      <c r="O76" s="15">
        <f t="shared" si="27"/>
        <v>15.833333333333334</v>
      </c>
      <c r="P76" s="9">
        <f t="shared" si="22"/>
        <v>105.55555555555557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16</v>
      </c>
      <c r="M77" s="13">
        <f t="shared" si="26"/>
        <v>22</v>
      </c>
      <c r="N77" s="9">
        <f t="shared" si="21"/>
        <v>0</v>
      </c>
      <c r="O77" s="15">
        <f t="shared" si="27"/>
        <v>15.833333333333334</v>
      </c>
      <c r="P77" s="9">
        <f t="shared" si="22"/>
        <v>105.55555555555557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>
        <v>1</v>
      </c>
      <c r="D78" s="1"/>
      <c r="E78" s="1"/>
      <c r="F78" s="1"/>
      <c r="G78" s="1">
        <v>1</v>
      </c>
      <c r="H78" s="1">
        <v>1</v>
      </c>
      <c r="I78" s="1"/>
      <c r="J78" s="13">
        <f t="shared" si="19"/>
        <v>1</v>
      </c>
      <c r="K78" s="13">
        <f t="shared" si="20"/>
        <v>0</v>
      </c>
      <c r="L78" s="13">
        <f t="shared" si="25"/>
        <v>17</v>
      </c>
      <c r="M78" s="13">
        <f t="shared" si="26"/>
        <v>22</v>
      </c>
      <c r="N78" s="9">
        <f t="shared" si="21"/>
        <v>0.4166666666666667</v>
      </c>
      <c r="O78" s="15">
        <f t="shared" si="27"/>
        <v>16.25</v>
      </c>
      <c r="P78" s="9">
        <f t="shared" si="22"/>
        <v>108.33333333333333</v>
      </c>
      <c r="Q78" s="13">
        <f t="shared" si="23"/>
        <v>2</v>
      </c>
      <c r="R78" s="13">
        <f t="shared" si="24"/>
        <v>1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17</v>
      </c>
      <c r="M79" s="13">
        <f t="shared" si="26"/>
        <v>22</v>
      </c>
      <c r="N79" s="9">
        <f t="shared" si="21"/>
        <v>0</v>
      </c>
      <c r="O79" s="15">
        <f t="shared" si="27"/>
        <v>16.25</v>
      </c>
      <c r="P79" s="9">
        <f t="shared" si="22"/>
        <v>108.33333333333333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>
        <v>1</v>
      </c>
      <c r="D80" s="1"/>
      <c r="E80" s="1"/>
      <c r="F80" s="1"/>
      <c r="G80" s="3"/>
      <c r="H80" s="1"/>
      <c r="I80" s="1"/>
      <c r="J80" s="13">
        <f t="shared" si="19"/>
        <v>1</v>
      </c>
      <c r="K80" s="13">
        <f t="shared" si="20"/>
        <v>0</v>
      </c>
      <c r="L80" s="13">
        <f t="shared" si="25"/>
        <v>18</v>
      </c>
      <c r="M80" s="13">
        <f t="shared" si="26"/>
        <v>22</v>
      </c>
      <c r="N80" s="9">
        <f t="shared" si="21"/>
        <v>0.4166666666666667</v>
      </c>
      <c r="O80" s="15">
        <f t="shared" si="27"/>
        <v>16.666666666666668</v>
      </c>
      <c r="P80" s="9">
        <f t="shared" si="22"/>
        <v>111.11111111111111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18</v>
      </c>
      <c r="M81" s="13">
        <f t="shared" si="26"/>
        <v>22</v>
      </c>
      <c r="N81" s="9">
        <f t="shared" si="21"/>
        <v>0</v>
      </c>
      <c r="O81" s="15">
        <f t="shared" si="27"/>
        <v>16.666666666666668</v>
      </c>
      <c r="P81" s="9">
        <f t="shared" si="22"/>
        <v>111.11111111111111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18</v>
      </c>
      <c r="M82" s="13">
        <f t="shared" si="26"/>
        <v>22</v>
      </c>
      <c r="N82" s="9">
        <f t="shared" si="21"/>
        <v>0</v>
      </c>
      <c r="O82" s="15">
        <f t="shared" si="27"/>
        <v>16.666666666666668</v>
      </c>
      <c r="P82" s="9">
        <f t="shared" si="22"/>
        <v>111.11111111111111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18</v>
      </c>
      <c r="M83" s="13">
        <f t="shared" si="26"/>
        <v>22</v>
      </c>
      <c r="N83" s="9">
        <f t="shared" si="21"/>
        <v>0</v>
      </c>
      <c r="O83" s="15">
        <f t="shared" si="27"/>
        <v>16.666666666666668</v>
      </c>
      <c r="P83" s="9">
        <f t="shared" si="22"/>
        <v>111.11111111111111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18</v>
      </c>
      <c r="M84" s="13">
        <f t="shared" si="26"/>
        <v>22</v>
      </c>
      <c r="N84" s="9">
        <f t="shared" si="21"/>
        <v>0</v>
      </c>
      <c r="O84" s="15">
        <f t="shared" si="27"/>
        <v>16.666666666666668</v>
      </c>
      <c r="P84" s="9">
        <f t="shared" si="22"/>
        <v>111.11111111111111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>
        <v>1</v>
      </c>
      <c r="F85" s="1"/>
      <c r="G85" s="1">
        <v>1</v>
      </c>
      <c r="H85" s="1">
        <v>2</v>
      </c>
      <c r="I85" s="1"/>
      <c r="J85" s="13">
        <f t="shared" si="19"/>
        <v>-1</v>
      </c>
      <c r="K85" s="13">
        <f t="shared" si="20"/>
        <v>-1</v>
      </c>
      <c r="L85" s="13">
        <f t="shared" si="25"/>
        <v>17</v>
      </c>
      <c r="M85" s="13">
        <f t="shared" si="26"/>
        <v>21</v>
      </c>
      <c r="N85" s="9">
        <f t="shared" si="21"/>
        <v>-0.8333333333333334</v>
      </c>
      <c r="O85" s="15">
        <f t="shared" si="27"/>
        <v>15.833333333333334</v>
      </c>
      <c r="P85" s="9">
        <f t="shared" si="22"/>
        <v>105.55555555555557</v>
      </c>
      <c r="Q85" s="13">
        <f t="shared" si="23"/>
        <v>1</v>
      </c>
      <c r="R85" s="13">
        <f t="shared" si="24"/>
        <v>3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17</v>
      </c>
      <c r="M86" s="13">
        <f t="shared" si="26"/>
        <v>21</v>
      </c>
      <c r="N86" s="9">
        <f t="shared" si="21"/>
        <v>0</v>
      </c>
      <c r="O86" s="15">
        <f t="shared" si="27"/>
        <v>15.833333333333334</v>
      </c>
      <c r="P86" s="9">
        <f t="shared" si="22"/>
        <v>105.55555555555557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>
        <v>2</v>
      </c>
      <c r="F87" s="1"/>
      <c r="G87" s="1"/>
      <c r="H87" s="1"/>
      <c r="I87" s="1"/>
      <c r="J87" s="13">
        <f t="shared" si="19"/>
        <v>-2</v>
      </c>
      <c r="K87" s="13">
        <f t="shared" si="20"/>
        <v>0</v>
      </c>
      <c r="L87" s="13">
        <f t="shared" si="25"/>
        <v>15</v>
      </c>
      <c r="M87" s="13">
        <f t="shared" si="26"/>
        <v>21</v>
      </c>
      <c r="N87" s="9">
        <f t="shared" si="21"/>
        <v>-0.8333333333333334</v>
      </c>
      <c r="O87" s="15">
        <f t="shared" si="27"/>
        <v>15</v>
      </c>
      <c r="P87" s="9">
        <f t="shared" si="22"/>
        <v>100</v>
      </c>
      <c r="Q87" s="13">
        <f t="shared" si="23"/>
        <v>0</v>
      </c>
      <c r="R87" s="13">
        <f t="shared" si="24"/>
        <v>2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15</v>
      </c>
      <c r="M88" s="13">
        <f t="shared" si="26"/>
        <v>21</v>
      </c>
      <c r="N88" s="9">
        <f t="shared" si="21"/>
        <v>0</v>
      </c>
      <c r="O88" s="15">
        <f t="shared" si="27"/>
        <v>15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15</v>
      </c>
      <c r="M89" s="13">
        <f t="shared" si="26"/>
        <v>21</v>
      </c>
      <c r="N89" s="9">
        <f t="shared" si="21"/>
        <v>0</v>
      </c>
      <c r="O89" s="15">
        <f t="shared" si="27"/>
        <v>15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15</v>
      </c>
      <c r="M90" s="13">
        <f t="shared" si="26"/>
        <v>21</v>
      </c>
      <c r="N90" s="9">
        <f t="shared" si="21"/>
        <v>0</v>
      </c>
      <c r="O90" s="15">
        <f t="shared" si="27"/>
        <v>15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15</v>
      </c>
      <c r="M91" s="13">
        <f t="shared" si="26"/>
        <v>21</v>
      </c>
      <c r="N91" s="9">
        <f t="shared" si="21"/>
        <v>0</v>
      </c>
      <c r="O91" s="15">
        <f t="shared" si="27"/>
        <v>15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15</v>
      </c>
      <c r="M92" s="13">
        <f t="shared" si="26"/>
        <v>21</v>
      </c>
      <c r="N92" s="9">
        <f t="shared" si="21"/>
        <v>0</v>
      </c>
      <c r="O92" s="15">
        <f t="shared" si="27"/>
        <v>15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22" t="s">
        <v>61</v>
      </c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15</v>
      </c>
      <c r="M93" s="13">
        <f t="shared" si="26"/>
        <v>21</v>
      </c>
      <c r="N93" s="9">
        <f t="shared" si="21"/>
        <v>0</v>
      </c>
      <c r="O93" s="15">
        <f t="shared" si="27"/>
        <v>15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22" t="s">
        <v>60</v>
      </c>
      <c r="D94" s="1"/>
      <c r="E94" s="1"/>
      <c r="F94" s="1"/>
      <c r="G94" s="1">
        <v>1</v>
      </c>
      <c r="H94" s="1">
        <v>1</v>
      </c>
      <c r="I94" s="1"/>
      <c r="J94" s="13">
        <f t="shared" si="19"/>
        <v>0</v>
      </c>
      <c r="K94" s="13">
        <f t="shared" si="20"/>
        <v>0</v>
      </c>
      <c r="L94" s="13">
        <f t="shared" si="25"/>
        <v>15</v>
      </c>
      <c r="M94" s="13">
        <f t="shared" si="26"/>
        <v>21</v>
      </c>
      <c r="N94" s="9">
        <f t="shared" si="21"/>
        <v>0</v>
      </c>
      <c r="O94" s="15">
        <f t="shared" si="27"/>
        <v>15</v>
      </c>
      <c r="P94" s="9">
        <f t="shared" si="22"/>
        <v>100</v>
      </c>
      <c r="Q94" s="13">
        <f t="shared" si="23"/>
        <v>1</v>
      </c>
      <c r="R94" s="13">
        <f t="shared" si="24"/>
        <v>1</v>
      </c>
    </row>
    <row r="95" spans="1:19" ht="15">
      <c r="A95" s="17"/>
      <c r="B95" s="8"/>
      <c r="C95" s="21" t="s">
        <v>60</v>
      </c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16</v>
      </c>
      <c r="C96" s="13">
        <f t="shared" si="28"/>
        <v>31</v>
      </c>
      <c r="D96" s="13">
        <f t="shared" si="28"/>
        <v>16</v>
      </c>
      <c r="E96" s="13">
        <f t="shared" si="28"/>
        <v>16</v>
      </c>
      <c r="F96" s="13">
        <f t="shared" si="28"/>
        <v>12</v>
      </c>
      <c r="G96" s="13">
        <f t="shared" si="28"/>
        <v>33</v>
      </c>
      <c r="H96" s="13">
        <f t="shared" si="28"/>
        <v>12</v>
      </c>
      <c r="I96" s="13">
        <f t="shared" si="28"/>
        <v>12</v>
      </c>
      <c r="J96" s="13">
        <f t="shared" si="28"/>
        <v>15</v>
      </c>
      <c r="K96" s="13">
        <f t="shared" si="28"/>
        <v>21</v>
      </c>
      <c r="L96" s="13"/>
      <c r="M96" s="13"/>
      <c r="N96" s="13">
        <f>SUM(N4:N94)</f>
        <v>15</v>
      </c>
      <c r="O96" s="13"/>
      <c r="P96" s="13"/>
      <c r="Q96" s="13">
        <f>SUM(Q4:Q94)</f>
        <v>92</v>
      </c>
      <c r="R96" s="13">
        <f>SUM(R4:R94)</f>
        <v>56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87" sqref="H8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62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1989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47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17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15</v>
      </c>
      <c r="W5" s="8"/>
      <c r="X5" s="8"/>
      <c r="Y5" s="18" t="s">
        <v>30</v>
      </c>
      <c r="Z5" s="15">
        <f>SUM(N11:N17)</f>
        <v>1.5882352941176472</v>
      </c>
      <c r="AA5" s="9">
        <f t="shared" si="6"/>
        <v>17.647058823529413</v>
      </c>
      <c r="AB5" s="15">
        <f>SUM(Q11:Q17)+SUM(R11:R17)</f>
        <v>3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32</v>
      </c>
      <c r="W6" s="8"/>
      <c r="X6" s="18" t="s">
        <v>32</v>
      </c>
      <c r="Z6" s="15">
        <f>SUM(N18:N24)</f>
        <v>0.5294117647058824</v>
      </c>
      <c r="AA6" s="9">
        <f t="shared" si="6"/>
        <v>5.882352941176471</v>
      </c>
      <c r="AB6" s="15">
        <f>SUM(Q18:Q24)+SUM(R18:R24)</f>
        <v>3</v>
      </c>
      <c r="AC6" s="15">
        <f>100*SUM(Q18:Q24)/AB6</f>
        <v>66.66666666666667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68.08510638297872</v>
      </c>
      <c r="W7" s="8"/>
      <c r="Y7" s="18" t="s">
        <v>34</v>
      </c>
      <c r="Z7" s="15">
        <f>SUM(N25:N31)</f>
        <v>0.5294117647058824</v>
      </c>
      <c r="AA7" s="9">
        <f t="shared" si="6"/>
        <v>5.882352941176471</v>
      </c>
      <c r="AB7" s="15">
        <f>SUM(Q25:Q31)+SUM(R25:R31)</f>
        <v>9</v>
      </c>
      <c r="AC7" s="15">
        <f>100*SUM(Q25:Q31)/AB7</f>
        <v>55.55555555555556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6</v>
      </c>
      <c r="AC8" s="15">
        <f>100*SUM(Q32:Q38)/AB8</f>
        <v>50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0.5294117647058824</v>
      </c>
      <c r="AA9" s="9">
        <f t="shared" si="6"/>
        <v>5.882352941176471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85.71428571428571</v>
      </c>
      <c r="W10" s="8"/>
      <c r="X10" s="20" t="s">
        <v>38</v>
      </c>
      <c r="Z10" s="15">
        <f>SUM(N46:N52)</f>
        <v>1.5882352941176472</v>
      </c>
      <c r="AA10" s="9">
        <f t="shared" si="6"/>
        <v>17.647058823529413</v>
      </c>
      <c r="AB10" s="15">
        <f>SUM(Q46:Q52)+SUM(R46:R52)</f>
        <v>5</v>
      </c>
      <c r="AC10" s="15">
        <f>100*SUM(Q46:Q52)/AB10</f>
        <v>80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72.22222222222221</v>
      </c>
      <c r="W11" s="8"/>
      <c r="Y11" s="20" t="s">
        <v>39</v>
      </c>
      <c r="Z11" s="15">
        <f>SUM(N53:N59)</f>
        <v>1.5882352941176472</v>
      </c>
      <c r="AA11" s="9">
        <f t="shared" si="6"/>
        <v>17.647058823529413</v>
      </c>
      <c r="AB11" s="15">
        <f>SUM(Q53:Q59)+SUM(R53:R59)</f>
        <v>5</v>
      </c>
      <c r="AC11" s="15">
        <f>100*SUM(Q53:Q59)/AB11</f>
        <v>80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78.125</v>
      </c>
      <c r="W12" s="8"/>
      <c r="X12" s="20" t="s">
        <v>41</v>
      </c>
      <c r="Z12" s="15">
        <f>SUM(N60:N66)</f>
        <v>0.5294117647058824</v>
      </c>
      <c r="AA12" s="9">
        <f t="shared" si="6"/>
        <v>5.882352941176471</v>
      </c>
      <c r="AB12" s="15">
        <f>SUM(Q60:Q66)+SUM(R60:R66)</f>
        <v>3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1.5882352941176472</v>
      </c>
      <c r="AA13" s="9">
        <f t="shared" si="6"/>
        <v>17.647058823529413</v>
      </c>
      <c r="AB13" s="15">
        <f>SUM(Q67:Q73)+SUM(R67:R73)</f>
        <v>9</v>
      </c>
      <c r="AC13" s="15">
        <f>100*SUM(Q67:Q73)/AB13</f>
        <v>66.66666666666667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1.0588235294117647</v>
      </c>
      <c r="AA14" s="9">
        <f t="shared" si="6"/>
        <v>11.764705882352942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-0.5294117647058824</v>
      </c>
      <c r="AA15" s="9">
        <f t="shared" si="6"/>
        <v>-5.882352941176471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>
        <v>1</v>
      </c>
      <c r="D17" s="3"/>
      <c r="E17" s="3"/>
      <c r="F17" s="3"/>
      <c r="G17" s="3">
        <v>2</v>
      </c>
      <c r="H17" s="1"/>
      <c r="I17" s="1"/>
      <c r="J17" s="13">
        <f t="shared" si="0"/>
        <v>1</v>
      </c>
      <c r="K17" s="13">
        <f t="shared" si="1"/>
        <v>2</v>
      </c>
      <c r="L17" s="13">
        <f t="shared" si="7"/>
        <v>1</v>
      </c>
      <c r="M17" s="13">
        <f t="shared" si="8"/>
        <v>2</v>
      </c>
      <c r="N17" s="9">
        <f t="shared" si="2"/>
        <v>1.5882352941176472</v>
      </c>
      <c r="O17" s="15">
        <f t="shared" si="9"/>
        <v>1.5882352941176472</v>
      </c>
      <c r="P17" s="9">
        <f t="shared" si="3"/>
        <v>17.647058823529413</v>
      </c>
      <c r="Q17" s="13">
        <f t="shared" si="4"/>
        <v>3</v>
      </c>
      <c r="R17" s="13">
        <f t="shared" si="5"/>
        <v>0</v>
      </c>
      <c r="T17" s="12"/>
      <c r="X17" s="8"/>
      <c r="Y17" s="12" t="s">
        <v>46</v>
      </c>
      <c r="Z17" s="13">
        <f>SUM(Z4:Z16)</f>
        <v>9</v>
      </c>
      <c r="AA17" s="13">
        <f>SUM(AA4:AA16)</f>
        <v>100</v>
      </c>
      <c r="AB17" s="13">
        <f>SUM(AB4:AB16)</f>
        <v>47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1</v>
      </c>
      <c r="M18" s="13">
        <f t="shared" si="8"/>
        <v>2</v>
      </c>
      <c r="N18" s="9">
        <f t="shared" si="2"/>
        <v>0</v>
      </c>
      <c r="O18" s="15">
        <f t="shared" si="9"/>
        <v>1.5882352941176472</v>
      </c>
      <c r="P18" s="9">
        <f t="shared" si="3"/>
        <v>17.647058823529413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>
        <v>1</v>
      </c>
      <c r="D19" s="3"/>
      <c r="E19" s="3"/>
      <c r="F19" s="1"/>
      <c r="G19" s="3">
        <v>1</v>
      </c>
      <c r="H19" s="1"/>
      <c r="I19" s="1"/>
      <c r="J19" s="13">
        <f t="shared" si="0"/>
        <v>1</v>
      </c>
      <c r="K19" s="13">
        <f t="shared" si="1"/>
        <v>1</v>
      </c>
      <c r="L19" s="13">
        <f t="shared" si="7"/>
        <v>2</v>
      </c>
      <c r="M19" s="13">
        <f t="shared" si="8"/>
        <v>3</v>
      </c>
      <c r="N19" s="9">
        <f t="shared" si="2"/>
        <v>1.0588235294117647</v>
      </c>
      <c r="O19" s="15">
        <f t="shared" si="9"/>
        <v>2.647058823529412</v>
      </c>
      <c r="P19" s="9">
        <f t="shared" si="3"/>
        <v>29.41176470588236</v>
      </c>
      <c r="Q19" s="13">
        <f t="shared" si="4"/>
        <v>2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>
        <v>1</v>
      </c>
      <c r="I20" s="1"/>
      <c r="J20" s="13">
        <f t="shared" si="0"/>
        <v>0</v>
      </c>
      <c r="K20" s="13">
        <f t="shared" si="1"/>
        <v>-1</v>
      </c>
      <c r="L20" s="13">
        <f t="shared" si="7"/>
        <v>2</v>
      </c>
      <c r="M20" s="13">
        <f t="shared" si="8"/>
        <v>2</v>
      </c>
      <c r="N20" s="9">
        <f t="shared" si="2"/>
        <v>-0.5294117647058824</v>
      </c>
      <c r="O20" s="15">
        <f t="shared" si="9"/>
        <v>2.11764705882353</v>
      </c>
      <c r="P20" s="9">
        <f t="shared" si="3"/>
        <v>23.529411764705888</v>
      </c>
      <c r="Q20" s="13">
        <f t="shared" si="4"/>
        <v>0</v>
      </c>
      <c r="R20" s="13">
        <f t="shared" si="5"/>
        <v>1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2</v>
      </c>
      <c r="M21" s="13">
        <f t="shared" si="8"/>
        <v>2</v>
      </c>
      <c r="N21" s="9">
        <f t="shared" si="2"/>
        <v>0</v>
      </c>
      <c r="O21" s="15">
        <f t="shared" si="9"/>
        <v>2.11764705882353</v>
      </c>
      <c r="P21" s="9">
        <f t="shared" si="3"/>
        <v>23.529411764705888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2</v>
      </c>
      <c r="M22" s="13">
        <f t="shared" si="8"/>
        <v>2</v>
      </c>
      <c r="N22" s="9">
        <f t="shared" si="2"/>
        <v>0</v>
      </c>
      <c r="O22" s="15">
        <f t="shared" si="9"/>
        <v>2.11764705882353</v>
      </c>
      <c r="P22" s="9">
        <f t="shared" si="3"/>
        <v>23.529411764705888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2</v>
      </c>
      <c r="M23" s="13">
        <f t="shared" si="8"/>
        <v>2</v>
      </c>
      <c r="N23" s="9">
        <f t="shared" si="2"/>
        <v>0</v>
      </c>
      <c r="O23" s="15">
        <f t="shared" si="9"/>
        <v>2.11764705882353</v>
      </c>
      <c r="P23" s="9">
        <f t="shared" si="3"/>
        <v>23.529411764705888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2</v>
      </c>
      <c r="M24" s="13">
        <f t="shared" si="8"/>
        <v>2</v>
      </c>
      <c r="N24" s="9">
        <f t="shared" si="2"/>
        <v>0</v>
      </c>
      <c r="O24" s="15">
        <f t="shared" si="9"/>
        <v>2.11764705882353</v>
      </c>
      <c r="P24" s="9">
        <f t="shared" si="3"/>
        <v>23.529411764705888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>
        <v>1</v>
      </c>
      <c r="H25" s="1"/>
      <c r="I25" s="1"/>
      <c r="J25" s="13">
        <f t="shared" si="0"/>
        <v>0</v>
      </c>
      <c r="K25" s="13">
        <f t="shared" si="1"/>
        <v>1</v>
      </c>
      <c r="L25" s="13">
        <f t="shared" si="7"/>
        <v>2</v>
      </c>
      <c r="M25" s="13">
        <f t="shared" si="8"/>
        <v>3</v>
      </c>
      <c r="N25" s="9">
        <f t="shared" si="2"/>
        <v>0.5294117647058824</v>
      </c>
      <c r="O25" s="15">
        <f t="shared" si="9"/>
        <v>2.647058823529412</v>
      </c>
      <c r="P25" s="9">
        <f t="shared" si="3"/>
        <v>29.41176470588236</v>
      </c>
      <c r="Q25" s="13">
        <f t="shared" si="4"/>
        <v>1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>
        <v>1</v>
      </c>
      <c r="F26" s="3">
        <v>1</v>
      </c>
      <c r="G26" s="3"/>
      <c r="H26" s="1"/>
      <c r="I26" s="1">
        <v>1</v>
      </c>
      <c r="J26" s="13">
        <f t="shared" si="0"/>
        <v>-1</v>
      </c>
      <c r="K26" s="13">
        <f t="shared" si="1"/>
        <v>0</v>
      </c>
      <c r="L26" s="13">
        <f t="shared" si="7"/>
        <v>1</v>
      </c>
      <c r="M26" s="13">
        <f t="shared" si="8"/>
        <v>3</v>
      </c>
      <c r="N26" s="9">
        <f t="shared" si="2"/>
        <v>-0.5294117647058824</v>
      </c>
      <c r="O26" s="15">
        <f t="shared" si="9"/>
        <v>2.11764705882353</v>
      </c>
      <c r="P26" s="9">
        <f t="shared" si="3"/>
        <v>23.529411764705888</v>
      </c>
      <c r="Q26" s="13">
        <f t="shared" si="4"/>
        <v>1</v>
      </c>
      <c r="R26" s="13">
        <f t="shared" si="5"/>
        <v>2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3</v>
      </c>
      <c r="N27" s="9">
        <f t="shared" si="2"/>
        <v>0</v>
      </c>
      <c r="O27" s="15">
        <f t="shared" si="9"/>
        <v>2.11764705882353</v>
      </c>
      <c r="P27" s="9">
        <f t="shared" si="3"/>
        <v>23.529411764705888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>
        <v>1</v>
      </c>
      <c r="D28" s="3">
        <v>1</v>
      </c>
      <c r="E28" s="3"/>
      <c r="F28" s="3">
        <v>1</v>
      </c>
      <c r="G28" s="3"/>
      <c r="H28" s="3"/>
      <c r="I28" s="1"/>
      <c r="J28" s="13">
        <f t="shared" si="0"/>
        <v>0</v>
      </c>
      <c r="K28" s="13">
        <f t="shared" si="1"/>
        <v>1</v>
      </c>
      <c r="L28" s="13">
        <f t="shared" si="7"/>
        <v>1</v>
      </c>
      <c r="M28" s="13">
        <f t="shared" si="8"/>
        <v>4</v>
      </c>
      <c r="N28" s="9">
        <f t="shared" si="2"/>
        <v>0.5294117647058824</v>
      </c>
      <c r="O28" s="15">
        <f t="shared" si="9"/>
        <v>2.647058823529412</v>
      </c>
      <c r="P28" s="9">
        <f t="shared" si="3"/>
        <v>29.41176470588236</v>
      </c>
      <c r="Q28" s="13">
        <f t="shared" si="4"/>
        <v>2</v>
      </c>
      <c r="R28" s="13">
        <f t="shared" si="5"/>
        <v>1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1</v>
      </c>
      <c r="M29" s="13">
        <f t="shared" si="8"/>
        <v>4</v>
      </c>
      <c r="N29" s="9">
        <f t="shared" si="2"/>
        <v>0</v>
      </c>
      <c r="O29" s="15">
        <f t="shared" si="9"/>
        <v>2.647058823529412</v>
      </c>
      <c r="P29" s="9">
        <f t="shared" si="3"/>
        <v>29.41176470588236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4</v>
      </c>
      <c r="N30" s="9">
        <f t="shared" si="2"/>
        <v>0</v>
      </c>
      <c r="O30" s="15">
        <f t="shared" si="9"/>
        <v>2.647058823529412</v>
      </c>
      <c r="P30" s="9">
        <f t="shared" si="3"/>
        <v>29.41176470588236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>
        <v>1</v>
      </c>
      <c r="F31" s="3"/>
      <c r="G31" s="3">
        <v>1</v>
      </c>
      <c r="H31" s="1"/>
      <c r="I31" s="3"/>
      <c r="J31" s="13">
        <f t="shared" si="0"/>
        <v>-1</v>
      </c>
      <c r="K31" s="13">
        <f t="shared" si="1"/>
        <v>1</v>
      </c>
      <c r="L31" s="13">
        <f t="shared" si="7"/>
        <v>0</v>
      </c>
      <c r="M31" s="13">
        <f t="shared" si="8"/>
        <v>5</v>
      </c>
      <c r="N31" s="9">
        <f t="shared" si="2"/>
        <v>0</v>
      </c>
      <c r="O31" s="15">
        <f t="shared" si="9"/>
        <v>2.647058823529412</v>
      </c>
      <c r="P31" s="9">
        <f t="shared" si="3"/>
        <v>29.41176470588236</v>
      </c>
      <c r="Q31" s="13">
        <f t="shared" si="4"/>
        <v>1</v>
      </c>
      <c r="R31" s="13">
        <f t="shared" si="5"/>
        <v>1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>
        <v>2</v>
      </c>
      <c r="H32" s="1"/>
      <c r="I32" s="1">
        <v>1</v>
      </c>
      <c r="J32" s="13">
        <f t="shared" si="0"/>
        <v>0</v>
      </c>
      <c r="K32" s="13">
        <f t="shared" si="1"/>
        <v>1</v>
      </c>
      <c r="L32" s="13">
        <f t="shared" si="7"/>
        <v>0</v>
      </c>
      <c r="M32" s="13">
        <f t="shared" si="8"/>
        <v>6</v>
      </c>
      <c r="N32" s="9">
        <f t="shared" si="2"/>
        <v>0.5294117647058824</v>
      </c>
      <c r="O32" s="15">
        <f t="shared" si="9"/>
        <v>3.1764705882352944</v>
      </c>
      <c r="P32" s="9">
        <f t="shared" si="3"/>
        <v>35.294117647058826</v>
      </c>
      <c r="Q32" s="13">
        <f t="shared" si="4"/>
        <v>2</v>
      </c>
      <c r="R32" s="13">
        <f t="shared" si="5"/>
        <v>1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6</v>
      </c>
      <c r="N33" s="9">
        <f t="shared" si="2"/>
        <v>0</v>
      </c>
      <c r="O33" s="15">
        <f t="shared" si="9"/>
        <v>3.1764705882352944</v>
      </c>
      <c r="P33" s="9">
        <f t="shared" si="3"/>
        <v>35.294117647058826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>
        <v>1</v>
      </c>
      <c r="H34" s="1"/>
      <c r="I34" s="1">
        <v>1</v>
      </c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6</v>
      </c>
      <c r="N34" s="9">
        <f t="shared" si="2"/>
        <v>0</v>
      </c>
      <c r="O34" s="15">
        <f t="shared" si="9"/>
        <v>3.1764705882352944</v>
      </c>
      <c r="P34" s="9">
        <f t="shared" si="3"/>
        <v>35.294117647058826</v>
      </c>
      <c r="Q34" s="13">
        <f t="shared" si="4"/>
        <v>1</v>
      </c>
      <c r="R34" s="13">
        <f t="shared" si="5"/>
        <v>1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6</v>
      </c>
      <c r="N35" s="9">
        <f t="shared" si="2"/>
        <v>0</v>
      </c>
      <c r="O35" s="15">
        <f t="shared" si="9"/>
        <v>3.1764705882352944</v>
      </c>
      <c r="P35" s="9">
        <f t="shared" si="3"/>
        <v>35.294117647058826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>
        <v>1</v>
      </c>
      <c r="J36" s="13">
        <f aca="true" t="shared" si="10" ref="J36:J67">+B36+C36-D36-E36</f>
        <v>0</v>
      </c>
      <c r="K36" s="13">
        <f aca="true" t="shared" si="11" ref="K36:K67">+F36+G36-H36-I36</f>
        <v>-1</v>
      </c>
      <c r="L36" s="13">
        <f t="shared" si="7"/>
        <v>0</v>
      </c>
      <c r="M36" s="13">
        <f t="shared" si="8"/>
        <v>5</v>
      </c>
      <c r="N36" s="9">
        <f aca="true" t="shared" si="12" ref="N36:N67">(+J36+K36)*($J$96/($J$96+$K$96))</f>
        <v>-0.5294117647058824</v>
      </c>
      <c r="O36" s="15">
        <f t="shared" si="9"/>
        <v>2.647058823529412</v>
      </c>
      <c r="P36" s="9">
        <f aca="true" t="shared" si="13" ref="P36:P67">O36*100/$N$96</f>
        <v>29.41176470588236</v>
      </c>
      <c r="Q36" s="13">
        <f aca="true" t="shared" si="14" ref="Q36:Q67">+B36+C36+F36+G36</f>
        <v>0</v>
      </c>
      <c r="R36" s="13">
        <f aca="true" t="shared" si="15" ref="R36:R67">D36+E36+H36+I36</f>
        <v>1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5</v>
      </c>
      <c r="N37" s="9">
        <f t="shared" si="12"/>
        <v>0</v>
      </c>
      <c r="O37" s="15">
        <f aca="true" t="shared" si="18" ref="O37:O68">O36+N37</f>
        <v>2.647058823529412</v>
      </c>
      <c r="P37" s="9">
        <f t="shared" si="13"/>
        <v>29.41176470588236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5</v>
      </c>
      <c r="N38" s="9">
        <f t="shared" si="12"/>
        <v>0</v>
      </c>
      <c r="O38" s="15">
        <f t="shared" si="18"/>
        <v>2.647058823529412</v>
      </c>
      <c r="P38" s="9">
        <f t="shared" si="13"/>
        <v>29.41176470588236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>
        <v>1</v>
      </c>
      <c r="D39" s="1"/>
      <c r="E39" s="1"/>
      <c r="F39" s="1"/>
      <c r="G39" s="3"/>
      <c r="H39" s="3"/>
      <c r="I39" s="1"/>
      <c r="J39" s="13">
        <f t="shared" si="10"/>
        <v>1</v>
      </c>
      <c r="K39" s="13">
        <f t="shared" si="11"/>
        <v>0</v>
      </c>
      <c r="L39" s="13">
        <f t="shared" si="16"/>
        <v>1</v>
      </c>
      <c r="M39" s="13">
        <f t="shared" si="17"/>
        <v>5</v>
      </c>
      <c r="N39" s="9">
        <f t="shared" si="12"/>
        <v>0.5294117647058824</v>
      </c>
      <c r="O39" s="15">
        <f t="shared" si="18"/>
        <v>3.1764705882352944</v>
      </c>
      <c r="P39" s="9">
        <f t="shared" si="13"/>
        <v>35.294117647058826</v>
      </c>
      <c r="Q39" s="13">
        <f t="shared" si="14"/>
        <v>1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5</v>
      </c>
      <c r="N40" s="9">
        <f t="shared" si="12"/>
        <v>0</v>
      </c>
      <c r="O40" s="15">
        <f t="shared" si="18"/>
        <v>3.1764705882352944</v>
      </c>
      <c r="P40" s="9">
        <f t="shared" si="13"/>
        <v>35.294117647058826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5</v>
      </c>
      <c r="N41" s="9">
        <f t="shared" si="12"/>
        <v>0</v>
      </c>
      <c r="O41" s="15">
        <f t="shared" si="18"/>
        <v>3.1764705882352944</v>
      </c>
      <c r="P41" s="9">
        <f t="shared" si="13"/>
        <v>35.294117647058826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5</v>
      </c>
      <c r="N42" s="9">
        <f t="shared" si="12"/>
        <v>0</v>
      </c>
      <c r="O42" s="15">
        <f t="shared" si="18"/>
        <v>3.1764705882352944</v>
      </c>
      <c r="P42" s="9">
        <f t="shared" si="13"/>
        <v>35.294117647058826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5</v>
      </c>
      <c r="N43" s="9">
        <f t="shared" si="12"/>
        <v>0</v>
      </c>
      <c r="O43" s="15">
        <f t="shared" si="18"/>
        <v>3.1764705882352944</v>
      </c>
      <c r="P43" s="9">
        <f t="shared" si="13"/>
        <v>35.294117647058826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5</v>
      </c>
      <c r="N44" s="9">
        <f t="shared" si="12"/>
        <v>0</v>
      </c>
      <c r="O44" s="15">
        <f t="shared" si="18"/>
        <v>3.1764705882352944</v>
      </c>
      <c r="P44" s="9">
        <f t="shared" si="13"/>
        <v>35.294117647058826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5</v>
      </c>
      <c r="N45" s="9">
        <f t="shared" si="12"/>
        <v>0</v>
      </c>
      <c r="O45" s="15">
        <f t="shared" si="18"/>
        <v>3.1764705882352944</v>
      </c>
      <c r="P45" s="9">
        <f t="shared" si="13"/>
        <v>35.294117647058826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5</v>
      </c>
      <c r="N46" s="9">
        <f t="shared" si="12"/>
        <v>0</v>
      </c>
      <c r="O46" s="15">
        <f t="shared" si="18"/>
        <v>3.1764705882352944</v>
      </c>
      <c r="P46" s="9">
        <f t="shared" si="13"/>
        <v>35.294117647058826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5</v>
      </c>
      <c r="N47" s="9">
        <f t="shared" si="12"/>
        <v>0</v>
      </c>
      <c r="O47" s="15">
        <f t="shared" si="18"/>
        <v>3.1764705882352944</v>
      </c>
      <c r="P47" s="9">
        <f t="shared" si="13"/>
        <v>35.294117647058826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>
        <v>1</v>
      </c>
      <c r="D48" s="1"/>
      <c r="E48" s="1"/>
      <c r="F48" s="3"/>
      <c r="G48" s="3"/>
      <c r="H48" s="1"/>
      <c r="I48" s="1">
        <v>1</v>
      </c>
      <c r="J48" s="13">
        <f t="shared" si="10"/>
        <v>1</v>
      </c>
      <c r="K48" s="13">
        <f t="shared" si="11"/>
        <v>-1</v>
      </c>
      <c r="L48" s="13">
        <f t="shared" si="16"/>
        <v>2</v>
      </c>
      <c r="M48" s="13">
        <f t="shared" si="17"/>
        <v>4</v>
      </c>
      <c r="N48" s="9">
        <f t="shared" si="12"/>
        <v>0</v>
      </c>
      <c r="O48" s="15">
        <f t="shared" si="18"/>
        <v>3.1764705882352944</v>
      </c>
      <c r="P48" s="9">
        <f t="shared" si="13"/>
        <v>35.294117647058826</v>
      </c>
      <c r="Q48" s="13">
        <f t="shared" si="14"/>
        <v>1</v>
      </c>
      <c r="R48" s="13">
        <f t="shared" si="15"/>
        <v>1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2</v>
      </c>
      <c r="M49" s="13">
        <f t="shared" si="17"/>
        <v>4</v>
      </c>
      <c r="N49" s="9">
        <f t="shared" si="12"/>
        <v>0</v>
      </c>
      <c r="O49" s="15">
        <f t="shared" si="18"/>
        <v>3.1764705882352944</v>
      </c>
      <c r="P49" s="9">
        <f t="shared" si="13"/>
        <v>35.294117647058826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>
        <v>1</v>
      </c>
      <c r="C50" s="3"/>
      <c r="D50" s="3"/>
      <c r="E50" s="3"/>
      <c r="F50" s="3"/>
      <c r="G50" s="3"/>
      <c r="H50" s="3"/>
      <c r="I50" s="1"/>
      <c r="J50" s="13">
        <f t="shared" si="10"/>
        <v>1</v>
      </c>
      <c r="K50" s="13">
        <f t="shared" si="11"/>
        <v>0</v>
      </c>
      <c r="L50" s="13">
        <f t="shared" si="16"/>
        <v>3</v>
      </c>
      <c r="M50" s="13">
        <f t="shared" si="17"/>
        <v>4</v>
      </c>
      <c r="N50" s="9">
        <f t="shared" si="12"/>
        <v>0.5294117647058824</v>
      </c>
      <c r="O50" s="15">
        <f t="shared" si="18"/>
        <v>3.7058823529411766</v>
      </c>
      <c r="P50" s="9">
        <f t="shared" si="13"/>
        <v>41.1764705882353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4</v>
      </c>
      <c r="N51" s="9">
        <f t="shared" si="12"/>
        <v>0</v>
      </c>
      <c r="O51" s="15">
        <f t="shared" si="18"/>
        <v>3.7058823529411766</v>
      </c>
      <c r="P51" s="9">
        <f t="shared" si="13"/>
        <v>41.1764705882353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>
        <v>1</v>
      </c>
      <c r="D52" s="1"/>
      <c r="E52" s="1"/>
      <c r="F52" s="1"/>
      <c r="G52" s="3">
        <v>1</v>
      </c>
      <c r="H52" s="1"/>
      <c r="I52" s="1"/>
      <c r="J52" s="13">
        <f t="shared" si="10"/>
        <v>1</v>
      </c>
      <c r="K52" s="13">
        <f t="shared" si="11"/>
        <v>1</v>
      </c>
      <c r="L52" s="13">
        <f t="shared" si="16"/>
        <v>4</v>
      </c>
      <c r="M52" s="13">
        <f t="shared" si="17"/>
        <v>5</v>
      </c>
      <c r="N52" s="9">
        <f t="shared" si="12"/>
        <v>1.0588235294117647</v>
      </c>
      <c r="O52" s="15">
        <f t="shared" si="18"/>
        <v>4.764705882352941</v>
      </c>
      <c r="P52" s="9">
        <f t="shared" si="13"/>
        <v>52.94117647058823</v>
      </c>
      <c r="Q52" s="13">
        <f t="shared" si="14"/>
        <v>2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4</v>
      </c>
      <c r="M53" s="13">
        <f t="shared" si="17"/>
        <v>5</v>
      </c>
      <c r="N53" s="9">
        <f t="shared" si="12"/>
        <v>0</v>
      </c>
      <c r="O53" s="15">
        <f t="shared" si="18"/>
        <v>4.764705882352941</v>
      </c>
      <c r="P53" s="9">
        <f t="shared" si="13"/>
        <v>52.94117647058823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4</v>
      </c>
      <c r="M54" s="13">
        <f t="shared" si="17"/>
        <v>5</v>
      </c>
      <c r="N54" s="9">
        <f t="shared" si="12"/>
        <v>0</v>
      </c>
      <c r="O54" s="15">
        <f t="shared" si="18"/>
        <v>4.764705882352941</v>
      </c>
      <c r="P54" s="9">
        <f t="shared" si="13"/>
        <v>52.94117647058823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>
        <v>1</v>
      </c>
      <c r="C55" s="3"/>
      <c r="D55" s="3"/>
      <c r="E55" s="3"/>
      <c r="F55" s="3"/>
      <c r="G55" s="3">
        <v>1</v>
      </c>
      <c r="H55" s="3"/>
      <c r="I55" s="1"/>
      <c r="J55" s="13">
        <f t="shared" si="10"/>
        <v>1</v>
      </c>
      <c r="K55" s="13">
        <f t="shared" si="11"/>
        <v>1</v>
      </c>
      <c r="L55" s="13">
        <f t="shared" si="16"/>
        <v>5</v>
      </c>
      <c r="M55" s="13">
        <f t="shared" si="17"/>
        <v>6</v>
      </c>
      <c r="N55" s="9">
        <f t="shared" si="12"/>
        <v>1.0588235294117647</v>
      </c>
      <c r="O55" s="15">
        <f t="shared" si="18"/>
        <v>5.823529411764706</v>
      </c>
      <c r="P55" s="9">
        <f t="shared" si="13"/>
        <v>64.70588235294117</v>
      </c>
      <c r="Q55" s="13">
        <f t="shared" si="14"/>
        <v>2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5</v>
      </c>
      <c r="M56" s="13">
        <f t="shared" si="17"/>
        <v>6</v>
      </c>
      <c r="N56" s="9">
        <f t="shared" si="12"/>
        <v>0</v>
      </c>
      <c r="O56" s="15">
        <f t="shared" si="18"/>
        <v>5.823529411764706</v>
      </c>
      <c r="P56" s="9">
        <f t="shared" si="13"/>
        <v>64.70588235294117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>
        <v>1</v>
      </c>
      <c r="D57" s="1">
        <v>1</v>
      </c>
      <c r="E57" s="1"/>
      <c r="F57" s="3"/>
      <c r="G57" s="3">
        <v>1</v>
      </c>
      <c r="H57" s="1"/>
      <c r="I57" s="3"/>
      <c r="J57" s="13">
        <f t="shared" si="10"/>
        <v>0</v>
      </c>
      <c r="K57" s="13">
        <f t="shared" si="11"/>
        <v>1</v>
      </c>
      <c r="L57" s="13">
        <f t="shared" si="16"/>
        <v>5</v>
      </c>
      <c r="M57" s="13">
        <f t="shared" si="17"/>
        <v>7</v>
      </c>
      <c r="N57" s="9">
        <f t="shared" si="12"/>
        <v>0.5294117647058824</v>
      </c>
      <c r="O57" s="15">
        <f t="shared" si="18"/>
        <v>6.352941176470588</v>
      </c>
      <c r="P57" s="9">
        <f t="shared" si="13"/>
        <v>70.58823529411764</v>
      </c>
      <c r="Q57" s="13">
        <f t="shared" si="14"/>
        <v>2</v>
      </c>
      <c r="R57" s="13">
        <f t="shared" si="15"/>
        <v>1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5</v>
      </c>
      <c r="M58" s="13">
        <f t="shared" si="17"/>
        <v>7</v>
      </c>
      <c r="N58" s="9">
        <f t="shared" si="12"/>
        <v>0</v>
      </c>
      <c r="O58" s="15">
        <f t="shared" si="18"/>
        <v>6.352941176470588</v>
      </c>
      <c r="P58" s="9">
        <f t="shared" si="13"/>
        <v>70.58823529411764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5</v>
      </c>
      <c r="M59" s="13">
        <f t="shared" si="17"/>
        <v>7</v>
      </c>
      <c r="N59" s="9">
        <f t="shared" si="12"/>
        <v>0</v>
      </c>
      <c r="O59" s="15">
        <f t="shared" si="18"/>
        <v>6.352941176470588</v>
      </c>
      <c r="P59" s="9">
        <f t="shared" si="13"/>
        <v>70.58823529411764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5</v>
      </c>
      <c r="M60" s="13">
        <f t="shared" si="17"/>
        <v>7</v>
      </c>
      <c r="N60" s="9">
        <f t="shared" si="12"/>
        <v>0</v>
      </c>
      <c r="O60" s="15">
        <f t="shared" si="18"/>
        <v>6.352941176470588</v>
      </c>
      <c r="P60" s="9">
        <f t="shared" si="13"/>
        <v>70.58823529411764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>
        <v>1</v>
      </c>
      <c r="D61" s="1"/>
      <c r="E61" s="1"/>
      <c r="F61" s="1"/>
      <c r="G61" s="3"/>
      <c r="H61" s="1"/>
      <c r="I61" s="1"/>
      <c r="J61" s="13">
        <f t="shared" si="10"/>
        <v>1</v>
      </c>
      <c r="K61" s="13">
        <f t="shared" si="11"/>
        <v>0</v>
      </c>
      <c r="L61" s="13">
        <f t="shared" si="16"/>
        <v>6</v>
      </c>
      <c r="M61" s="13">
        <f t="shared" si="17"/>
        <v>7</v>
      </c>
      <c r="N61" s="9">
        <f t="shared" si="12"/>
        <v>0.5294117647058824</v>
      </c>
      <c r="O61" s="15">
        <f t="shared" si="18"/>
        <v>6.88235294117647</v>
      </c>
      <c r="P61" s="9">
        <f t="shared" si="13"/>
        <v>76.4705882352941</v>
      </c>
      <c r="Q61" s="13">
        <f t="shared" si="14"/>
        <v>1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6</v>
      </c>
      <c r="M62" s="13">
        <f t="shared" si="17"/>
        <v>7</v>
      </c>
      <c r="N62" s="9">
        <f t="shared" si="12"/>
        <v>0</v>
      </c>
      <c r="O62" s="15">
        <f t="shared" si="18"/>
        <v>6.88235294117647</v>
      </c>
      <c r="P62" s="9">
        <f t="shared" si="13"/>
        <v>76.4705882352941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>
        <v>1</v>
      </c>
      <c r="F63" s="3"/>
      <c r="G63" s="3"/>
      <c r="H63" s="1"/>
      <c r="I63" s="3"/>
      <c r="J63" s="13">
        <f t="shared" si="10"/>
        <v>-1</v>
      </c>
      <c r="K63" s="13">
        <f t="shared" si="11"/>
        <v>0</v>
      </c>
      <c r="L63" s="13">
        <f t="shared" si="16"/>
        <v>5</v>
      </c>
      <c r="M63" s="13">
        <f t="shared" si="17"/>
        <v>7</v>
      </c>
      <c r="N63" s="9">
        <f t="shared" si="12"/>
        <v>-0.5294117647058824</v>
      </c>
      <c r="O63" s="15">
        <f t="shared" si="18"/>
        <v>6.352941176470588</v>
      </c>
      <c r="P63" s="9">
        <f t="shared" si="13"/>
        <v>70.58823529411764</v>
      </c>
      <c r="Q63" s="13">
        <f t="shared" si="14"/>
        <v>0</v>
      </c>
      <c r="R63" s="13">
        <f t="shared" si="15"/>
        <v>1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5</v>
      </c>
      <c r="M64" s="13">
        <f t="shared" si="17"/>
        <v>7</v>
      </c>
      <c r="N64" s="9">
        <f t="shared" si="12"/>
        <v>0</v>
      </c>
      <c r="O64" s="15">
        <f t="shared" si="18"/>
        <v>6.352941176470588</v>
      </c>
      <c r="P64" s="9">
        <f t="shared" si="13"/>
        <v>70.58823529411764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5</v>
      </c>
      <c r="M65" s="13">
        <f t="shared" si="17"/>
        <v>7</v>
      </c>
      <c r="N65" s="9">
        <f t="shared" si="12"/>
        <v>0</v>
      </c>
      <c r="O65" s="15">
        <f t="shared" si="18"/>
        <v>6.352941176470588</v>
      </c>
      <c r="P65" s="9">
        <f t="shared" si="13"/>
        <v>70.58823529411764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>
        <v>1</v>
      </c>
      <c r="G66" s="3"/>
      <c r="H66" s="1"/>
      <c r="I66" s="1"/>
      <c r="J66" s="13">
        <f t="shared" si="10"/>
        <v>0</v>
      </c>
      <c r="K66" s="13">
        <f t="shared" si="11"/>
        <v>1</v>
      </c>
      <c r="L66" s="13">
        <f t="shared" si="16"/>
        <v>5</v>
      </c>
      <c r="M66" s="13">
        <f t="shared" si="17"/>
        <v>8</v>
      </c>
      <c r="N66" s="9">
        <f t="shared" si="12"/>
        <v>0.5294117647058824</v>
      </c>
      <c r="O66" s="15">
        <f t="shared" si="18"/>
        <v>6.88235294117647</v>
      </c>
      <c r="P66" s="9">
        <f t="shared" si="13"/>
        <v>76.4705882352941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5</v>
      </c>
      <c r="M67" s="13">
        <f t="shared" si="17"/>
        <v>8</v>
      </c>
      <c r="N67" s="9">
        <f t="shared" si="12"/>
        <v>0</v>
      </c>
      <c r="O67" s="15">
        <f t="shared" si="18"/>
        <v>6.88235294117647</v>
      </c>
      <c r="P67" s="9">
        <f t="shared" si="13"/>
        <v>76.4705882352941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>
        <v>3</v>
      </c>
      <c r="D68" s="3"/>
      <c r="E68" s="3"/>
      <c r="F68" s="1"/>
      <c r="G68" s="3"/>
      <c r="H68" s="1">
        <v>1</v>
      </c>
      <c r="I68" s="3"/>
      <c r="J68" s="13">
        <f aca="true" t="shared" si="19" ref="J68:J94">+B68+C68-D68-E68</f>
        <v>3</v>
      </c>
      <c r="K68" s="13">
        <f aca="true" t="shared" si="20" ref="K68:K94">+F68+G68-H68-I68</f>
        <v>-1</v>
      </c>
      <c r="L68" s="13">
        <f t="shared" si="16"/>
        <v>8</v>
      </c>
      <c r="M68" s="13">
        <f t="shared" si="17"/>
        <v>7</v>
      </c>
      <c r="N68" s="9">
        <f aca="true" t="shared" si="21" ref="N68:N94">(+J68+K68)*($J$96/($J$96+$K$96))</f>
        <v>1.0588235294117647</v>
      </c>
      <c r="O68" s="15">
        <f t="shared" si="18"/>
        <v>7.941176470588235</v>
      </c>
      <c r="P68" s="9">
        <f aca="true" t="shared" si="22" ref="P68:P94">O68*100/$N$96</f>
        <v>88.23529411764704</v>
      </c>
      <c r="Q68" s="13">
        <f aca="true" t="shared" si="23" ref="Q68:Q94">+B68+C68+F68+G68</f>
        <v>3</v>
      </c>
      <c r="R68" s="13">
        <f aca="true" t="shared" si="24" ref="R68:R94">D68+E68+H68+I68</f>
        <v>1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8</v>
      </c>
      <c r="M69" s="13">
        <f aca="true" t="shared" si="26" ref="M69:M94">M68+K69</f>
        <v>7</v>
      </c>
      <c r="N69" s="9">
        <f t="shared" si="21"/>
        <v>0</v>
      </c>
      <c r="O69" s="15">
        <f aca="true" t="shared" si="27" ref="O69:O94">O68+N69</f>
        <v>7.941176470588235</v>
      </c>
      <c r="P69" s="9">
        <f t="shared" si="22"/>
        <v>88.23529411764704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>
        <v>1</v>
      </c>
      <c r="H70" s="1"/>
      <c r="I70" s="1"/>
      <c r="J70" s="13">
        <f t="shared" si="19"/>
        <v>0</v>
      </c>
      <c r="K70" s="13">
        <f t="shared" si="20"/>
        <v>1</v>
      </c>
      <c r="L70" s="13">
        <f t="shared" si="25"/>
        <v>8</v>
      </c>
      <c r="M70" s="13">
        <f t="shared" si="26"/>
        <v>8</v>
      </c>
      <c r="N70" s="9">
        <f t="shared" si="21"/>
        <v>0.5294117647058824</v>
      </c>
      <c r="O70" s="15">
        <f t="shared" si="27"/>
        <v>8.470588235294118</v>
      </c>
      <c r="P70" s="9">
        <f t="shared" si="22"/>
        <v>94.11764705882354</v>
      </c>
      <c r="Q70" s="13">
        <f t="shared" si="23"/>
        <v>1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>
        <v>2</v>
      </c>
      <c r="G71" s="3"/>
      <c r="H71" s="1"/>
      <c r="I71" s="1">
        <v>1</v>
      </c>
      <c r="J71" s="13">
        <f t="shared" si="19"/>
        <v>0</v>
      </c>
      <c r="K71" s="13">
        <f t="shared" si="20"/>
        <v>1</v>
      </c>
      <c r="L71" s="13">
        <f t="shared" si="25"/>
        <v>8</v>
      </c>
      <c r="M71" s="13">
        <f t="shared" si="26"/>
        <v>9</v>
      </c>
      <c r="N71" s="9">
        <f t="shared" si="21"/>
        <v>0.5294117647058824</v>
      </c>
      <c r="O71" s="15">
        <f t="shared" si="27"/>
        <v>9</v>
      </c>
      <c r="P71" s="9">
        <f t="shared" si="22"/>
        <v>100</v>
      </c>
      <c r="Q71" s="13">
        <f t="shared" si="23"/>
        <v>2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8</v>
      </c>
      <c r="M72" s="13">
        <f t="shared" si="26"/>
        <v>9</v>
      </c>
      <c r="N72" s="9">
        <f t="shared" si="21"/>
        <v>0</v>
      </c>
      <c r="O72" s="15">
        <f t="shared" si="27"/>
        <v>9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>
        <v>1</v>
      </c>
      <c r="J73" s="13">
        <f t="shared" si="19"/>
        <v>0</v>
      </c>
      <c r="K73" s="13">
        <f t="shared" si="20"/>
        <v>-1</v>
      </c>
      <c r="L73" s="13">
        <f t="shared" si="25"/>
        <v>8</v>
      </c>
      <c r="M73" s="13">
        <f t="shared" si="26"/>
        <v>8</v>
      </c>
      <c r="N73" s="9">
        <f t="shared" si="21"/>
        <v>-0.5294117647058824</v>
      </c>
      <c r="O73" s="15">
        <f t="shared" si="27"/>
        <v>8.470588235294118</v>
      </c>
      <c r="P73" s="9">
        <f t="shared" si="22"/>
        <v>94.11764705882354</v>
      </c>
      <c r="Q73" s="13">
        <f t="shared" si="23"/>
        <v>0</v>
      </c>
      <c r="R73" s="13">
        <f t="shared" si="24"/>
        <v>1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8</v>
      </c>
      <c r="M74" s="13">
        <f t="shared" si="26"/>
        <v>8</v>
      </c>
      <c r="N74" s="9">
        <f t="shared" si="21"/>
        <v>0</v>
      </c>
      <c r="O74" s="15">
        <f t="shared" si="27"/>
        <v>8.470588235294118</v>
      </c>
      <c r="P74" s="9">
        <f t="shared" si="22"/>
        <v>94.11764705882354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>
        <v>1</v>
      </c>
      <c r="D75" s="2"/>
      <c r="E75" s="3"/>
      <c r="F75" s="3"/>
      <c r="G75" s="3"/>
      <c r="H75" s="3"/>
      <c r="I75" s="1"/>
      <c r="J75" s="13">
        <f t="shared" si="19"/>
        <v>1</v>
      </c>
      <c r="K75" s="13">
        <f t="shared" si="20"/>
        <v>0</v>
      </c>
      <c r="L75" s="13">
        <f t="shared" si="25"/>
        <v>9</v>
      </c>
      <c r="M75" s="13">
        <f t="shared" si="26"/>
        <v>8</v>
      </c>
      <c r="N75" s="9">
        <f t="shared" si="21"/>
        <v>0.5294117647058824</v>
      </c>
      <c r="O75" s="15">
        <f t="shared" si="27"/>
        <v>9</v>
      </c>
      <c r="P75" s="9">
        <f t="shared" si="22"/>
        <v>100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9</v>
      </c>
      <c r="M76" s="13">
        <f t="shared" si="26"/>
        <v>8</v>
      </c>
      <c r="N76" s="9">
        <f t="shared" si="21"/>
        <v>0</v>
      </c>
      <c r="O76" s="15">
        <f t="shared" si="27"/>
        <v>9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9</v>
      </c>
      <c r="M77" s="13">
        <f t="shared" si="26"/>
        <v>8</v>
      </c>
      <c r="N77" s="9">
        <f t="shared" si="21"/>
        <v>0</v>
      </c>
      <c r="O77" s="15">
        <f t="shared" si="27"/>
        <v>9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9</v>
      </c>
      <c r="M78" s="13">
        <f t="shared" si="26"/>
        <v>8</v>
      </c>
      <c r="N78" s="9">
        <f t="shared" si="21"/>
        <v>0</v>
      </c>
      <c r="O78" s="15">
        <f t="shared" si="27"/>
        <v>9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9</v>
      </c>
      <c r="M79" s="13">
        <f t="shared" si="26"/>
        <v>8</v>
      </c>
      <c r="N79" s="9">
        <f t="shared" si="21"/>
        <v>0</v>
      </c>
      <c r="O79" s="15">
        <f t="shared" si="27"/>
        <v>9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>
        <v>1</v>
      </c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9</v>
      </c>
      <c r="M80" s="13">
        <f t="shared" si="26"/>
        <v>9</v>
      </c>
      <c r="N80" s="9">
        <f t="shared" si="21"/>
        <v>0.5294117647058824</v>
      </c>
      <c r="O80" s="15">
        <f t="shared" si="27"/>
        <v>9.529411764705882</v>
      </c>
      <c r="P80" s="9">
        <f t="shared" si="22"/>
        <v>105.88235294117646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9</v>
      </c>
      <c r="M81" s="13">
        <f t="shared" si="26"/>
        <v>9</v>
      </c>
      <c r="N81" s="9">
        <f t="shared" si="21"/>
        <v>0</v>
      </c>
      <c r="O81" s="15">
        <f t="shared" si="27"/>
        <v>9.529411764705882</v>
      </c>
      <c r="P81" s="9">
        <f t="shared" si="22"/>
        <v>105.88235294117646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9</v>
      </c>
      <c r="M82" s="13">
        <f t="shared" si="26"/>
        <v>9</v>
      </c>
      <c r="N82" s="9">
        <f t="shared" si="21"/>
        <v>0</v>
      </c>
      <c r="O82" s="15">
        <f t="shared" si="27"/>
        <v>9.529411764705882</v>
      </c>
      <c r="P82" s="9">
        <f t="shared" si="22"/>
        <v>105.88235294117646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9</v>
      </c>
      <c r="M83" s="13">
        <f t="shared" si="26"/>
        <v>9</v>
      </c>
      <c r="N83" s="9">
        <f t="shared" si="21"/>
        <v>0</v>
      </c>
      <c r="O83" s="15">
        <f t="shared" si="27"/>
        <v>9.529411764705882</v>
      </c>
      <c r="P83" s="9">
        <f t="shared" si="22"/>
        <v>105.88235294117646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9</v>
      </c>
      <c r="M84" s="13">
        <f t="shared" si="26"/>
        <v>9</v>
      </c>
      <c r="N84" s="9">
        <f t="shared" si="21"/>
        <v>0</v>
      </c>
      <c r="O84" s="15">
        <f t="shared" si="27"/>
        <v>9.529411764705882</v>
      </c>
      <c r="P84" s="9">
        <f t="shared" si="22"/>
        <v>105.88235294117646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9</v>
      </c>
      <c r="M85" s="13">
        <f t="shared" si="26"/>
        <v>9</v>
      </c>
      <c r="N85" s="9">
        <f t="shared" si="21"/>
        <v>0</v>
      </c>
      <c r="O85" s="15">
        <f t="shared" si="27"/>
        <v>9.529411764705882</v>
      </c>
      <c r="P85" s="9">
        <f t="shared" si="22"/>
        <v>105.88235294117646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>
        <v>1</v>
      </c>
      <c r="I86" s="1"/>
      <c r="J86" s="13">
        <f t="shared" si="19"/>
        <v>0</v>
      </c>
      <c r="K86" s="13">
        <f t="shared" si="20"/>
        <v>-1</v>
      </c>
      <c r="L86" s="13">
        <f t="shared" si="25"/>
        <v>9</v>
      </c>
      <c r="M86" s="13">
        <f t="shared" si="26"/>
        <v>8</v>
      </c>
      <c r="N86" s="9">
        <f t="shared" si="21"/>
        <v>-0.5294117647058824</v>
      </c>
      <c r="O86" s="15">
        <f t="shared" si="27"/>
        <v>9</v>
      </c>
      <c r="P86" s="9">
        <f t="shared" si="22"/>
        <v>100</v>
      </c>
      <c r="Q86" s="13">
        <f t="shared" si="23"/>
        <v>0</v>
      </c>
      <c r="R86" s="13">
        <f t="shared" si="24"/>
        <v>1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9</v>
      </c>
      <c r="M87" s="13">
        <f t="shared" si="26"/>
        <v>8</v>
      </c>
      <c r="N87" s="9">
        <f t="shared" si="21"/>
        <v>0</v>
      </c>
      <c r="O87" s="15">
        <f t="shared" si="27"/>
        <v>9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9</v>
      </c>
      <c r="M88" s="13">
        <f t="shared" si="26"/>
        <v>8</v>
      </c>
      <c r="N88" s="9">
        <f t="shared" si="21"/>
        <v>0</v>
      </c>
      <c r="O88" s="15">
        <f t="shared" si="27"/>
        <v>9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9</v>
      </c>
      <c r="M89" s="13">
        <f t="shared" si="26"/>
        <v>8</v>
      </c>
      <c r="N89" s="9">
        <f t="shared" si="21"/>
        <v>0</v>
      </c>
      <c r="O89" s="15">
        <f t="shared" si="27"/>
        <v>9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9</v>
      </c>
      <c r="M90" s="13">
        <f t="shared" si="26"/>
        <v>8</v>
      </c>
      <c r="N90" s="9">
        <f t="shared" si="21"/>
        <v>0</v>
      </c>
      <c r="O90" s="15">
        <f t="shared" si="27"/>
        <v>9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9</v>
      </c>
      <c r="M91" s="13">
        <f t="shared" si="26"/>
        <v>8</v>
      </c>
      <c r="N91" s="9">
        <f t="shared" si="21"/>
        <v>0</v>
      </c>
      <c r="O91" s="15">
        <f t="shared" si="27"/>
        <v>9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9</v>
      </c>
      <c r="M92" s="13">
        <f t="shared" si="26"/>
        <v>8</v>
      </c>
      <c r="N92" s="9">
        <f t="shared" si="21"/>
        <v>0</v>
      </c>
      <c r="O92" s="15">
        <f t="shared" si="27"/>
        <v>9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9</v>
      </c>
      <c r="M93" s="13">
        <f t="shared" si="26"/>
        <v>8</v>
      </c>
      <c r="N93" s="9">
        <f t="shared" si="21"/>
        <v>0</v>
      </c>
      <c r="O93" s="15">
        <f t="shared" si="27"/>
        <v>9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9</v>
      </c>
      <c r="M94" s="13">
        <f t="shared" si="26"/>
        <v>8</v>
      </c>
      <c r="N94" s="9">
        <f t="shared" si="21"/>
        <v>0</v>
      </c>
      <c r="O94" s="15">
        <f t="shared" si="27"/>
        <v>9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12</v>
      </c>
      <c r="D96" s="13">
        <f t="shared" si="28"/>
        <v>2</v>
      </c>
      <c r="E96" s="13">
        <f t="shared" si="28"/>
        <v>3</v>
      </c>
      <c r="F96" s="13">
        <f t="shared" si="28"/>
        <v>5</v>
      </c>
      <c r="G96" s="13">
        <f t="shared" si="28"/>
        <v>13</v>
      </c>
      <c r="H96" s="13">
        <f t="shared" si="28"/>
        <v>3</v>
      </c>
      <c r="I96" s="13">
        <f t="shared" si="28"/>
        <v>7</v>
      </c>
      <c r="J96" s="13">
        <f t="shared" si="28"/>
        <v>9</v>
      </c>
      <c r="K96" s="13">
        <f t="shared" si="28"/>
        <v>8</v>
      </c>
      <c r="L96" s="13"/>
      <c r="M96" s="13"/>
      <c r="N96" s="13">
        <f>SUM(N4:N94)</f>
        <v>9</v>
      </c>
      <c r="O96" s="13"/>
      <c r="P96" s="13"/>
      <c r="Q96" s="13">
        <f>SUM(Q4:Q94)</f>
        <v>32</v>
      </c>
      <c r="R96" s="13">
        <f>SUM(R4:R94)</f>
        <v>15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1" sqref="G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1988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92" sqref="E9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61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27</v>
      </c>
      <c r="W5" s="8"/>
      <c r="X5" s="8"/>
      <c r="Y5" s="18" t="s">
        <v>30</v>
      </c>
      <c r="Z5" s="15">
        <f>SUM(N11:N17)</f>
        <v>-0.14285714285714285</v>
      </c>
      <c r="AA5" s="9">
        <f t="shared" si="6"/>
        <v>-14.285714285714288</v>
      </c>
      <c r="AB5" s="15">
        <f>SUM(Q11:Q17)+SUM(R11:R17)</f>
        <v>1</v>
      </c>
      <c r="AC5" s="15">
        <f>100*SUM(Q11:Q17)/AB5</f>
        <v>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55.73770491803279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0.2857142857142857</v>
      </c>
      <c r="AA8" s="9">
        <f t="shared" si="6"/>
        <v>28.571428571428577</v>
      </c>
      <c r="AB8" s="15">
        <f>SUM(Q32:Q38)+SUM(R32:R38)</f>
        <v>2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0.7142857142857142</v>
      </c>
      <c r="AA9" s="9">
        <f t="shared" si="6"/>
        <v>71.42857142857143</v>
      </c>
      <c r="AB9" s="15">
        <f>SUM(Q39:Q45)+SUM(R39:R45)</f>
        <v>7</v>
      </c>
      <c r="AC9" s="15">
        <f>100*SUM(Q39:Q45)/AB9</f>
        <v>85.71428571428571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58.333333333333336</v>
      </c>
      <c r="W10" s="8"/>
      <c r="X10" s="20" t="s">
        <v>38</v>
      </c>
      <c r="Z10" s="15">
        <f>SUM(N46:N52)</f>
        <v>0.2857142857142857</v>
      </c>
      <c r="AA10" s="9">
        <f t="shared" si="6"/>
        <v>28.571428571428577</v>
      </c>
      <c r="AB10" s="15">
        <f>SUM(Q46:Q52)+SUM(R46:R52)</f>
        <v>12</v>
      </c>
      <c r="AC10" s="15">
        <f>100*SUM(Q46:Q52)/AB10</f>
        <v>58.333333333333336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72.72727272727273</v>
      </c>
      <c r="W11" s="8"/>
      <c r="Y11" s="20" t="s">
        <v>39</v>
      </c>
      <c r="Z11" s="15">
        <f>SUM(N53:N59)</f>
        <v>-0.8571428571428571</v>
      </c>
      <c r="AA11" s="9">
        <f t="shared" si="6"/>
        <v>-85.71428571428572</v>
      </c>
      <c r="AB11" s="15">
        <f>SUM(Q53:Q59)+SUM(R53:R59)</f>
        <v>8</v>
      </c>
      <c r="AC11" s="15">
        <f>100*SUM(Q53:Q59)/AB11</f>
        <v>12.5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67.64705882352942</v>
      </c>
      <c r="W12" s="8"/>
      <c r="X12" s="20" t="s">
        <v>41</v>
      </c>
      <c r="Z12" s="15">
        <f>SUM(N60:N66)</f>
        <v>0.5714285714285714</v>
      </c>
      <c r="AA12" s="9">
        <f t="shared" si="6"/>
        <v>57.14285714285715</v>
      </c>
      <c r="AB12" s="15">
        <f>SUM(Q60:Q66)+SUM(R60:R66)</f>
        <v>14</v>
      </c>
      <c r="AC12" s="15">
        <f>100*SUM(Q60:Q66)/AB12</f>
        <v>64.28571428571429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6</v>
      </c>
      <c r="AC13" s="15">
        <f>100*SUM(Q67:Q73)/AB13</f>
        <v>50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-0.14285714285714285</v>
      </c>
      <c r="AA14" s="9">
        <f t="shared" si="6"/>
        <v>-14.285714285714288</v>
      </c>
      <c r="AB14" s="15">
        <f>SUM(Q74:Q80)+SUM(R74:R80)</f>
        <v>7</v>
      </c>
      <c r="AC14" s="15">
        <f>100*SUM(Q74:Q80)/AB14</f>
        <v>42.857142857142854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0.14285714285714285</v>
      </c>
      <c r="AA15" s="9">
        <f t="shared" si="6"/>
        <v>14.285714285714288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>
        <v>1</v>
      </c>
      <c r="J16" s="13">
        <f t="shared" si="0"/>
        <v>0</v>
      </c>
      <c r="K16" s="13">
        <f t="shared" si="1"/>
        <v>-1</v>
      </c>
      <c r="L16" s="13">
        <f t="shared" si="7"/>
        <v>0</v>
      </c>
      <c r="M16" s="13">
        <f t="shared" si="8"/>
        <v>-1</v>
      </c>
      <c r="N16" s="9">
        <f t="shared" si="2"/>
        <v>-0.14285714285714285</v>
      </c>
      <c r="O16" s="15">
        <f t="shared" si="9"/>
        <v>-0.14285714285714285</v>
      </c>
      <c r="P16" s="9">
        <f t="shared" si="3"/>
        <v>-14.285714285714292</v>
      </c>
      <c r="Q16" s="13">
        <f t="shared" si="4"/>
        <v>0</v>
      </c>
      <c r="R16" s="13">
        <f t="shared" si="5"/>
        <v>1</v>
      </c>
      <c r="X16" s="20" t="s">
        <v>45</v>
      </c>
      <c r="Z16" s="15">
        <f>SUM(N88:N94)</f>
        <v>0.14285714285714285</v>
      </c>
      <c r="AA16" s="9">
        <f t="shared" si="6"/>
        <v>14.285714285714288</v>
      </c>
      <c r="AB16" s="15">
        <f>SUM(Q88:Q94)+SUM(R88:R94)</f>
        <v>3</v>
      </c>
      <c r="AC16" s="15">
        <f>100*SUM(Q88:Q94)/AB16</f>
        <v>66.66666666666667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-1</v>
      </c>
      <c r="N17" s="9">
        <f t="shared" si="2"/>
        <v>0</v>
      </c>
      <c r="O17" s="15">
        <f t="shared" si="9"/>
        <v>-0.14285714285714285</v>
      </c>
      <c r="P17" s="9">
        <f t="shared" si="3"/>
        <v>-14.285714285714292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0.9999999999999998</v>
      </c>
      <c r="AA17" s="13">
        <f>SUM(AA4:AA16)</f>
        <v>100.00000000000003</v>
      </c>
      <c r="AB17" s="13">
        <f>SUM(AB4:AB16)</f>
        <v>61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-1</v>
      </c>
      <c r="N18" s="9">
        <f t="shared" si="2"/>
        <v>0</v>
      </c>
      <c r="O18" s="15">
        <f t="shared" si="9"/>
        <v>-0.14285714285714285</v>
      </c>
      <c r="P18" s="9">
        <f t="shared" si="3"/>
        <v>-14.285714285714292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-1</v>
      </c>
      <c r="N19" s="9">
        <f t="shared" si="2"/>
        <v>0</v>
      </c>
      <c r="O19" s="15">
        <f t="shared" si="9"/>
        <v>-0.14285714285714285</v>
      </c>
      <c r="P19" s="9">
        <f t="shared" si="3"/>
        <v>-14.285714285714292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-1</v>
      </c>
      <c r="N20" s="9">
        <f t="shared" si="2"/>
        <v>0</v>
      </c>
      <c r="O20" s="15">
        <f t="shared" si="9"/>
        <v>-0.14285714285714285</v>
      </c>
      <c r="P20" s="9">
        <f t="shared" si="3"/>
        <v>-14.285714285714292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-1</v>
      </c>
      <c r="N21" s="9">
        <f t="shared" si="2"/>
        <v>0</v>
      </c>
      <c r="O21" s="15">
        <f t="shared" si="9"/>
        <v>-0.14285714285714285</v>
      </c>
      <c r="P21" s="9">
        <f t="shared" si="3"/>
        <v>-14.285714285714292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-1</v>
      </c>
      <c r="N22" s="9">
        <f t="shared" si="2"/>
        <v>0</v>
      </c>
      <c r="O22" s="15">
        <f t="shared" si="9"/>
        <v>-0.14285714285714285</v>
      </c>
      <c r="P22" s="9">
        <f t="shared" si="3"/>
        <v>-14.285714285714292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-1</v>
      </c>
      <c r="N23" s="9">
        <f t="shared" si="2"/>
        <v>0</v>
      </c>
      <c r="O23" s="15">
        <f t="shared" si="9"/>
        <v>-0.14285714285714285</v>
      </c>
      <c r="P23" s="9">
        <f t="shared" si="3"/>
        <v>-14.285714285714292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-1</v>
      </c>
      <c r="N24" s="9">
        <f t="shared" si="2"/>
        <v>0</v>
      </c>
      <c r="O24" s="15">
        <f t="shared" si="9"/>
        <v>-0.14285714285714285</v>
      </c>
      <c r="P24" s="9">
        <f t="shared" si="3"/>
        <v>-14.285714285714292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-1</v>
      </c>
      <c r="N25" s="9">
        <f t="shared" si="2"/>
        <v>0</v>
      </c>
      <c r="O25" s="15">
        <f t="shared" si="9"/>
        <v>-0.14285714285714285</v>
      </c>
      <c r="P25" s="9">
        <f t="shared" si="3"/>
        <v>-14.285714285714292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-1</v>
      </c>
      <c r="N26" s="9">
        <f t="shared" si="2"/>
        <v>0</v>
      </c>
      <c r="O26" s="15">
        <f t="shared" si="9"/>
        <v>-0.14285714285714285</v>
      </c>
      <c r="P26" s="9">
        <f t="shared" si="3"/>
        <v>-14.285714285714292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-1</v>
      </c>
      <c r="N27" s="9">
        <f t="shared" si="2"/>
        <v>0</v>
      </c>
      <c r="O27" s="15">
        <f t="shared" si="9"/>
        <v>-0.14285714285714285</v>
      </c>
      <c r="P27" s="9">
        <f t="shared" si="3"/>
        <v>-14.285714285714292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-1</v>
      </c>
      <c r="N28" s="9">
        <f t="shared" si="2"/>
        <v>0</v>
      </c>
      <c r="O28" s="15">
        <f t="shared" si="9"/>
        <v>-0.14285714285714285</v>
      </c>
      <c r="P28" s="9">
        <f t="shared" si="3"/>
        <v>-14.285714285714292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-1</v>
      </c>
      <c r="N29" s="9">
        <f t="shared" si="2"/>
        <v>0</v>
      </c>
      <c r="O29" s="15">
        <f t="shared" si="9"/>
        <v>-0.14285714285714285</v>
      </c>
      <c r="P29" s="9">
        <f t="shared" si="3"/>
        <v>-14.285714285714292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-1</v>
      </c>
      <c r="N30" s="9">
        <f t="shared" si="2"/>
        <v>0</v>
      </c>
      <c r="O30" s="15">
        <f t="shared" si="9"/>
        <v>-0.14285714285714285</v>
      </c>
      <c r="P30" s="9">
        <f t="shared" si="3"/>
        <v>-14.285714285714292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-1</v>
      </c>
      <c r="N31" s="9">
        <f t="shared" si="2"/>
        <v>0</v>
      </c>
      <c r="O31" s="15">
        <f t="shared" si="9"/>
        <v>-0.14285714285714285</v>
      </c>
      <c r="P31" s="9">
        <f t="shared" si="3"/>
        <v>-14.285714285714292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-1</v>
      </c>
      <c r="N32" s="9">
        <f t="shared" si="2"/>
        <v>0</v>
      </c>
      <c r="O32" s="15">
        <f t="shared" si="9"/>
        <v>-0.14285714285714285</v>
      </c>
      <c r="P32" s="9">
        <f t="shared" si="3"/>
        <v>-14.285714285714292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-1</v>
      </c>
      <c r="N33" s="9">
        <f t="shared" si="2"/>
        <v>0</v>
      </c>
      <c r="O33" s="15">
        <f t="shared" si="9"/>
        <v>-0.14285714285714285</v>
      </c>
      <c r="P33" s="9">
        <f t="shared" si="3"/>
        <v>-14.285714285714292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-1</v>
      </c>
      <c r="N34" s="9">
        <f t="shared" si="2"/>
        <v>0</v>
      </c>
      <c r="O34" s="15">
        <f t="shared" si="9"/>
        <v>-0.14285714285714285</v>
      </c>
      <c r="P34" s="9">
        <f t="shared" si="3"/>
        <v>-14.285714285714292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-1</v>
      </c>
      <c r="N35" s="9">
        <f t="shared" si="2"/>
        <v>0</v>
      </c>
      <c r="O35" s="15">
        <f t="shared" si="9"/>
        <v>-0.14285714285714285</v>
      </c>
      <c r="P35" s="9">
        <f t="shared" si="3"/>
        <v>-14.285714285714292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>
        <v>1</v>
      </c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1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0.14285714285714285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1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>
        <v>1</v>
      </c>
      <c r="H38" s="1"/>
      <c r="I38" s="1"/>
      <c r="J38" s="13">
        <f t="shared" si="10"/>
        <v>0</v>
      </c>
      <c r="K38" s="13">
        <f t="shared" si="11"/>
        <v>1</v>
      </c>
      <c r="L38" s="13">
        <f t="shared" si="16"/>
        <v>0</v>
      </c>
      <c r="M38" s="13">
        <f t="shared" si="17"/>
        <v>1</v>
      </c>
      <c r="N38" s="9">
        <f t="shared" si="12"/>
        <v>0.14285714285714285</v>
      </c>
      <c r="O38" s="15">
        <f t="shared" si="18"/>
        <v>0.14285714285714285</v>
      </c>
      <c r="P38" s="9">
        <f t="shared" si="13"/>
        <v>14.285714285714292</v>
      </c>
      <c r="Q38" s="13">
        <f t="shared" si="14"/>
        <v>1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>
        <v>1</v>
      </c>
      <c r="J39" s="13">
        <f t="shared" si="10"/>
        <v>0</v>
      </c>
      <c r="K39" s="13">
        <f t="shared" si="11"/>
        <v>-1</v>
      </c>
      <c r="L39" s="13">
        <f t="shared" si="16"/>
        <v>0</v>
      </c>
      <c r="M39" s="13">
        <f t="shared" si="17"/>
        <v>0</v>
      </c>
      <c r="N39" s="9">
        <f t="shared" si="12"/>
        <v>-0.14285714285714285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1</v>
      </c>
      <c r="S39" s="12"/>
    </row>
    <row r="40" spans="1:18" ht="15">
      <c r="A40" s="17">
        <v>32608</v>
      </c>
      <c r="B40" s="1">
        <v>1</v>
      </c>
      <c r="C40" s="1"/>
      <c r="D40" s="1"/>
      <c r="E40" s="1"/>
      <c r="F40" s="1"/>
      <c r="G40" s="1"/>
      <c r="H40" s="1"/>
      <c r="I40" s="1"/>
      <c r="J40" s="13">
        <f t="shared" si="10"/>
        <v>1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>
        <f t="shared" si="12"/>
        <v>0.14285714285714285</v>
      </c>
      <c r="O40" s="15">
        <f t="shared" si="18"/>
        <v>0.14285714285714285</v>
      </c>
      <c r="P40" s="9">
        <f t="shared" si="13"/>
        <v>14.285714285714292</v>
      </c>
      <c r="Q40" s="13">
        <f t="shared" si="14"/>
        <v>1</v>
      </c>
      <c r="R40" s="13">
        <f t="shared" si="15"/>
        <v>0</v>
      </c>
    </row>
    <row r="41" spans="1:18" ht="15">
      <c r="A41" s="17">
        <v>32609</v>
      </c>
      <c r="B41" s="1">
        <v>1</v>
      </c>
      <c r="C41" s="3"/>
      <c r="D41" s="3"/>
      <c r="E41" s="2"/>
      <c r="F41" s="1"/>
      <c r="G41" s="3">
        <v>1</v>
      </c>
      <c r="H41" s="1"/>
      <c r="I41" s="1"/>
      <c r="J41" s="13">
        <f t="shared" si="10"/>
        <v>1</v>
      </c>
      <c r="K41" s="13">
        <f t="shared" si="11"/>
        <v>1</v>
      </c>
      <c r="L41" s="13">
        <f t="shared" si="16"/>
        <v>2</v>
      </c>
      <c r="M41" s="13">
        <f t="shared" si="17"/>
        <v>1</v>
      </c>
      <c r="N41" s="9">
        <f t="shared" si="12"/>
        <v>0.2857142857142857</v>
      </c>
      <c r="O41" s="15">
        <f t="shared" si="18"/>
        <v>0.42857142857142855</v>
      </c>
      <c r="P41" s="9">
        <f t="shared" si="13"/>
        <v>42.857142857142875</v>
      </c>
      <c r="Q41" s="13">
        <f t="shared" si="14"/>
        <v>2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2</v>
      </c>
      <c r="M42" s="13">
        <f t="shared" si="17"/>
        <v>1</v>
      </c>
      <c r="N42" s="9">
        <f t="shared" si="12"/>
        <v>0</v>
      </c>
      <c r="O42" s="15">
        <f t="shared" si="18"/>
        <v>0.42857142857142855</v>
      </c>
      <c r="P42" s="9">
        <f t="shared" si="13"/>
        <v>42.857142857142875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>
        <v>1</v>
      </c>
      <c r="D43" s="1"/>
      <c r="E43" s="1"/>
      <c r="F43" s="1"/>
      <c r="G43" s="1">
        <v>1</v>
      </c>
      <c r="H43" s="1"/>
      <c r="I43" s="1"/>
      <c r="J43" s="13">
        <f t="shared" si="10"/>
        <v>1</v>
      </c>
      <c r="K43" s="13">
        <f t="shared" si="11"/>
        <v>1</v>
      </c>
      <c r="L43" s="13">
        <f t="shared" si="16"/>
        <v>3</v>
      </c>
      <c r="M43" s="13">
        <f t="shared" si="17"/>
        <v>2</v>
      </c>
      <c r="N43" s="9">
        <f t="shared" si="12"/>
        <v>0.2857142857142857</v>
      </c>
      <c r="O43" s="15">
        <f t="shared" si="18"/>
        <v>0.7142857142857142</v>
      </c>
      <c r="P43" s="9">
        <f t="shared" si="13"/>
        <v>71.42857142857144</v>
      </c>
      <c r="Q43" s="13">
        <f t="shared" si="14"/>
        <v>2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3</v>
      </c>
      <c r="M44" s="13">
        <f t="shared" si="17"/>
        <v>2</v>
      </c>
      <c r="N44" s="9">
        <f t="shared" si="12"/>
        <v>0</v>
      </c>
      <c r="O44" s="15">
        <f t="shared" si="18"/>
        <v>0.7142857142857142</v>
      </c>
      <c r="P44" s="9">
        <f t="shared" si="13"/>
        <v>71.42857142857144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>
        <v>1</v>
      </c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3</v>
      </c>
      <c r="M45" s="13">
        <f t="shared" si="17"/>
        <v>3</v>
      </c>
      <c r="N45" s="9">
        <f t="shared" si="12"/>
        <v>0.14285714285714285</v>
      </c>
      <c r="O45" s="15">
        <f t="shared" si="18"/>
        <v>0.857142857142857</v>
      </c>
      <c r="P45" s="9">
        <f t="shared" si="13"/>
        <v>85.71428571428574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3</v>
      </c>
      <c r="N46" s="9">
        <f t="shared" si="12"/>
        <v>0</v>
      </c>
      <c r="O46" s="15">
        <f t="shared" si="18"/>
        <v>0.857142857142857</v>
      </c>
      <c r="P46" s="9">
        <f t="shared" si="13"/>
        <v>85.71428571428574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3</v>
      </c>
      <c r="M47" s="13">
        <f t="shared" si="17"/>
        <v>3</v>
      </c>
      <c r="N47" s="9">
        <f t="shared" si="12"/>
        <v>0</v>
      </c>
      <c r="O47" s="15">
        <f t="shared" si="18"/>
        <v>0.857142857142857</v>
      </c>
      <c r="P47" s="9">
        <f t="shared" si="13"/>
        <v>85.71428571428574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3</v>
      </c>
      <c r="M48" s="13">
        <f t="shared" si="17"/>
        <v>3</v>
      </c>
      <c r="N48" s="9">
        <f t="shared" si="12"/>
        <v>0</v>
      </c>
      <c r="O48" s="15">
        <f t="shared" si="18"/>
        <v>0.857142857142857</v>
      </c>
      <c r="P48" s="9">
        <f t="shared" si="13"/>
        <v>85.71428571428574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>
        <v>1</v>
      </c>
      <c r="D49" s="1"/>
      <c r="E49" s="1"/>
      <c r="F49" s="1"/>
      <c r="G49" s="1"/>
      <c r="H49" s="1"/>
      <c r="I49" s="1"/>
      <c r="J49" s="13">
        <f t="shared" si="10"/>
        <v>1</v>
      </c>
      <c r="K49" s="13">
        <f t="shared" si="11"/>
        <v>0</v>
      </c>
      <c r="L49" s="13">
        <f t="shared" si="16"/>
        <v>4</v>
      </c>
      <c r="M49" s="13">
        <f t="shared" si="17"/>
        <v>3</v>
      </c>
      <c r="N49" s="9">
        <f t="shared" si="12"/>
        <v>0.14285714285714285</v>
      </c>
      <c r="O49" s="15">
        <f t="shared" si="18"/>
        <v>0.9999999999999998</v>
      </c>
      <c r="P49" s="9">
        <f t="shared" si="13"/>
        <v>100.00000000000001</v>
      </c>
      <c r="Q49" s="13">
        <f t="shared" si="14"/>
        <v>1</v>
      </c>
      <c r="R49" s="13">
        <f t="shared" si="15"/>
        <v>0</v>
      </c>
    </row>
    <row r="50" spans="1:18" ht="15">
      <c r="A50" s="17">
        <v>32618</v>
      </c>
      <c r="B50" s="1"/>
      <c r="C50" s="3"/>
      <c r="D50" s="3">
        <v>1</v>
      </c>
      <c r="E50" s="3"/>
      <c r="F50" s="3"/>
      <c r="G50" s="3"/>
      <c r="H50" s="3"/>
      <c r="I50" s="1">
        <v>1</v>
      </c>
      <c r="J50" s="13">
        <f t="shared" si="10"/>
        <v>-1</v>
      </c>
      <c r="K50" s="13">
        <f t="shared" si="11"/>
        <v>-1</v>
      </c>
      <c r="L50" s="13">
        <f t="shared" si="16"/>
        <v>3</v>
      </c>
      <c r="M50" s="13">
        <f t="shared" si="17"/>
        <v>2</v>
      </c>
      <c r="N50" s="9">
        <f t="shared" si="12"/>
        <v>-0.2857142857142857</v>
      </c>
      <c r="O50" s="15">
        <f t="shared" si="18"/>
        <v>0.7142857142857141</v>
      </c>
      <c r="P50" s="9">
        <f t="shared" si="13"/>
        <v>71.42857142857143</v>
      </c>
      <c r="Q50" s="13">
        <f t="shared" si="14"/>
        <v>0</v>
      </c>
      <c r="R50" s="13">
        <f t="shared" si="15"/>
        <v>2</v>
      </c>
    </row>
    <row r="51" spans="1:18" ht="15">
      <c r="A51" s="17">
        <v>32619</v>
      </c>
      <c r="B51" s="1">
        <v>1</v>
      </c>
      <c r="C51" s="1">
        <v>1</v>
      </c>
      <c r="D51" s="1"/>
      <c r="E51" s="1">
        <v>1</v>
      </c>
      <c r="F51" s="1"/>
      <c r="G51" s="1"/>
      <c r="H51" s="1"/>
      <c r="I51" s="1">
        <v>1</v>
      </c>
      <c r="J51" s="13">
        <f t="shared" si="10"/>
        <v>1</v>
      </c>
      <c r="K51" s="13">
        <f t="shared" si="11"/>
        <v>-1</v>
      </c>
      <c r="L51" s="13">
        <f t="shared" si="16"/>
        <v>4</v>
      </c>
      <c r="M51" s="13">
        <f t="shared" si="17"/>
        <v>1</v>
      </c>
      <c r="N51" s="9">
        <f t="shared" si="12"/>
        <v>0</v>
      </c>
      <c r="O51" s="15">
        <f t="shared" si="18"/>
        <v>0.7142857142857141</v>
      </c>
      <c r="P51" s="9">
        <f t="shared" si="13"/>
        <v>71.42857142857143</v>
      </c>
      <c r="Q51" s="13">
        <f t="shared" si="14"/>
        <v>2</v>
      </c>
      <c r="R51" s="13">
        <f t="shared" si="15"/>
        <v>2</v>
      </c>
    </row>
    <row r="52" spans="1:18" ht="15">
      <c r="A52" s="17">
        <v>32620</v>
      </c>
      <c r="B52" s="1"/>
      <c r="C52" s="3">
        <v>1</v>
      </c>
      <c r="D52" s="1">
        <v>1</v>
      </c>
      <c r="E52" s="1"/>
      <c r="F52" s="1">
        <v>1</v>
      </c>
      <c r="G52" s="3">
        <v>2</v>
      </c>
      <c r="H52" s="1"/>
      <c r="I52" s="1"/>
      <c r="J52" s="13">
        <f t="shared" si="10"/>
        <v>0</v>
      </c>
      <c r="K52" s="13">
        <f t="shared" si="11"/>
        <v>3</v>
      </c>
      <c r="L52" s="13">
        <f t="shared" si="16"/>
        <v>4</v>
      </c>
      <c r="M52" s="13">
        <f t="shared" si="17"/>
        <v>4</v>
      </c>
      <c r="N52" s="9">
        <f t="shared" si="12"/>
        <v>0.42857142857142855</v>
      </c>
      <c r="O52" s="15">
        <f t="shared" si="18"/>
        <v>1.1428571428571426</v>
      </c>
      <c r="P52" s="9">
        <f t="shared" si="13"/>
        <v>114.28571428571432</v>
      </c>
      <c r="Q52" s="13">
        <f t="shared" si="14"/>
        <v>4</v>
      </c>
      <c r="R52" s="13">
        <f t="shared" si="15"/>
        <v>1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>
        <v>2</v>
      </c>
      <c r="I53" s="1">
        <v>1</v>
      </c>
      <c r="J53" s="13">
        <f t="shared" si="10"/>
        <v>0</v>
      </c>
      <c r="K53" s="13">
        <f t="shared" si="11"/>
        <v>-3</v>
      </c>
      <c r="L53" s="13">
        <f t="shared" si="16"/>
        <v>4</v>
      </c>
      <c r="M53" s="13">
        <f t="shared" si="17"/>
        <v>1</v>
      </c>
      <c r="N53" s="9">
        <f t="shared" si="12"/>
        <v>-0.42857142857142855</v>
      </c>
      <c r="O53" s="15">
        <f t="shared" si="18"/>
        <v>0.714285714285714</v>
      </c>
      <c r="P53" s="9">
        <f t="shared" si="13"/>
        <v>71.42857142857143</v>
      </c>
      <c r="Q53" s="13">
        <f t="shared" si="14"/>
        <v>0</v>
      </c>
      <c r="R53" s="13">
        <f t="shared" si="15"/>
        <v>3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4</v>
      </c>
      <c r="M54" s="13">
        <f t="shared" si="17"/>
        <v>1</v>
      </c>
      <c r="N54" s="9">
        <f t="shared" si="12"/>
        <v>0</v>
      </c>
      <c r="O54" s="15">
        <f t="shared" si="18"/>
        <v>0.714285714285714</v>
      </c>
      <c r="P54" s="9">
        <f t="shared" si="13"/>
        <v>71.42857142857143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4</v>
      </c>
      <c r="M55" s="13">
        <f t="shared" si="17"/>
        <v>1</v>
      </c>
      <c r="N55" s="9">
        <f t="shared" si="12"/>
        <v>0</v>
      </c>
      <c r="O55" s="15">
        <f t="shared" si="18"/>
        <v>0.714285714285714</v>
      </c>
      <c r="P55" s="9">
        <f t="shared" si="13"/>
        <v>71.42857142857143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4</v>
      </c>
      <c r="M56" s="13">
        <f t="shared" si="17"/>
        <v>1</v>
      </c>
      <c r="N56" s="9">
        <f t="shared" si="12"/>
        <v>0</v>
      </c>
      <c r="O56" s="15">
        <f t="shared" si="18"/>
        <v>0.714285714285714</v>
      </c>
      <c r="P56" s="9">
        <f t="shared" si="13"/>
        <v>71.42857142857143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4</v>
      </c>
      <c r="M57" s="13">
        <f t="shared" si="17"/>
        <v>1</v>
      </c>
      <c r="N57" s="9">
        <f t="shared" si="12"/>
        <v>0</v>
      </c>
      <c r="O57" s="15">
        <f t="shared" si="18"/>
        <v>0.714285714285714</v>
      </c>
      <c r="P57" s="9">
        <f t="shared" si="13"/>
        <v>71.42857142857143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>
        <v>1</v>
      </c>
      <c r="F58" s="1"/>
      <c r="G58" s="1"/>
      <c r="H58" s="1">
        <v>1</v>
      </c>
      <c r="I58" s="1">
        <v>1</v>
      </c>
      <c r="J58" s="13">
        <f t="shared" si="10"/>
        <v>-1</v>
      </c>
      <c r="K58" s="13">
        <f t="shared" si="11"/>
        <v>-2</v>
      </c>
      <c r="L58" s="13">
        <f t="shared" si="16"/>
        <v>3</v>
      </c>
      <c r="M58" s="13">
        <f t="shared" si="17"/>
        <v>-1</v>
      </c>
      <c r="N58" s="9">
        <f t="shared" si="12"/>
        <v>-0.42857142857142855</v>
      </c>
      <c r="O58" s="15">
        <f t="shared" si="18"/>
        <v>0.2857142857142854</v>
      </c>
      <c r="P58" s="9">
        <f t="shared" si="13"/>
        <v>28.571428571428555</v>
      </c>
      <c r="Q58" s="13">
        <f t="shared" si="14"/>
        <v>0</v>
      </c>
      <c r="R58" s="13">
        <f t="shared" si="15"/>
        <v>3</v>
      </c>
    </row>
    <row r="59" spans="1:18" ht="15">
      <c r="A59" s="17">
        <v>32627</v>
      </c>
      <c r="B59" s="1">
        <v>1</v>
      </c>
      <c r="C59" s="3"/>
      <c r="D59" s="1"/>
      <c r="E59" s="1"/>
      <c r="F59" s="1"/>
      <c r="G59" s="3"/>
      <c r="H59" s="1"/>
      <c r="I59" s="1">
        <v>1</v>
      </c>
      <c r="J59" s="13">
        <f t="shared" si="10"/>
        <v>1</v>
      </c>
      <c r="K59" s="13">
        <f t="shared" si="11"/>
        <v>-1</v>
      </c>
      <c r="L59" s="13">
        <f t="shared" si="16"/>
        <v>4</v>
      </c>
      <c r="M59" s="13">
        <f t="shared" si="17"/>
        <v>-2</v>
      </c>
      <c r="N59" s="9">
        <f t="shared" si="12"/>
        <v>0</v>
      </c>
      <c r="O59" s="15">
        <f t="shared" si="18"/>
        <v>0.2857142857142854</v>
      </c>
      <c r="P59" s="9">
        <f t="shared" si="13"/>
        <v>28.571428571428555</v>
      </c>
      <c r="Q59" s="13">
        <f t="shared" si="14"/>
        <v>1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>
        <v>1</v>
      </c>
      <c r="G60" s="1">
        <v>1</v>
      </c>
      <c r="H60" s="1"/>
      <c r="I60" s="1"/>
      <c r="J60" s="13">
        <f t="shared" si="10"/>
        <v>0</v>
      </c>
      <c r="K60" s="13">
        <f t="shared" si="11"/>
        <v>2</v>
      </c>
      <c r="L60" s="13">
        <f t="shared" si="16"/>
        <v>4</v>
      </c>
      <c r="M60" s="13">
        <f t="shared" si="17"/>
        <v>0</v>
      </c>
      <c r="N60" s="9">
        <f t="shared" si="12"/>
        <v>0.2857142857142857</v>
      </c>
      <c r="O60" s="15">
        <f t="shared" si="18"/>
        <v>0.5714285714285712</v>
      </c>
      <c r="P60" s="9">
        <f t="shared" si="13"/>
        <v>57.142857142857146</v>
      </c>
      <c r="Q60" s="13">
        <f t="shared" si="14"/>
        <v>2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>
        <v>1</v>
      </c>
      <c r="H61" s="1"/>
      <c r="I61" s="1"/>
      <c r="J61" s="13">
        <f t="shared" si="10"/>
        <v>0</v>
      </c>
      <c r="K61" s="13">
        <f t="shared" si="11"/>
        <v>1</v>
      </c>
      <c r="L61" s="13">
        <f t="shared" si="16"/>
        <v>4</v>
      </c>
      <c r="M61" s="13">
        <f t="shared" si="17"/>
        <v>1</v>
      </c>
      <c r="N61" s="9">
        <f t="shared" si="12"/>
        <v>0.14285714285714285</v>
      </c>
      <c r="O61" s="15">
        <f t="shared" si="18"/>
        <v>0.714285714285714</v>
      </c>
      <c r="P61" s="9">
        <f t="shared" si="13"/>
        <v>71.42857142857143</v>
      </c>
      <c r="Q61" s="13">
        <f t="shared" si="14"/>
        <v>1</v>
      </c>
      <c r="R61" s="13">
        <f t="shared" si="15"/>
        <v>0</v>
      </c>
    </row>
    <row r="62" spans="1:18" ht="15">
      <c r="A62" s="17">
        <v>32630</v>
      </c>
      <c r="B62" s="1"/>
      <c r="C62" s="1"/>
      <c r="D62" s="1">
        <v>1</v>
      </c>
      <c r="E62" s="1">
        <v>1</v>
      </c>
      <c r="F62" s="1">
        <v>1</v>
      </c>
      <c r="G62" s="1"/>
      <c r="H62" s="1"/>
      <c r="I62" s="1"/>
      <c r="J62" s="13">
        <f t="shared" si="10"/>
        <v>-2</v>
      </c>
      <c r="K62" s="13">
        <f t="shared" si="11"/>
        <v>1</v>
      </c>
      <c r="L62" s="13">
        <f t="shared" si="16"/>
        <v>2</v>
      </c>
      <c r="M62" s="13">
        <f t="shared" si="17"/>
        <v>2</v>
      </c>
      <c r="N62" s="9">
        <f t="shared" si="12"/>
        <v>-0.14285714285714285</v>
      </c>
      <c r="O62" s="15">
        <f t="shared" si="18"/>
        <v>0.5714285714285712</v>
      </c>
      <c r="P62" s="9">
        <f t="shared" si="13"/>
        <v>57.142857142857146</v>
      </c>
      <c r="Q62" s="13">
        <f t="shared" si="14"/>
        <v>1</v>
      </c>
      <c r="R62" s="13">
        <f t="shared" si="15"/>
        <v>2</v>
      </c>
    </row>
    <row r="63" spans="1:18" ht="15">
      <c r="A63" s="17">
        <v>32631</v>
      </c>
      <c r="B63" s="1"/>
      <c r="C63" s="3">
        <v>1</v>
      </c>
      <c r="D63" s="1"/>
      <c r="E63" s="3"/>
      <c r="F63" s="3"/>
      <c r="G63" s="3">
        <v>1</v>
      </c>
      <c r="H63" s="1">
        <v>1</v>
      </c>
      <c r="I63" s="3"/>
      <c r="J63" s="13">
        <f t="shared" si="10"/>
        <v>1</v>
      </c>
      <c r="K63" s="13">
        <f t="shared" si="11"/>
        <v>0</v>
      </c>
      <c r="L63" s="13">
        <f t="shared" si="16"/>
        <v>3</v>
      </c>
      <c r="M63" s="13">
        <f t="shared" si="17"/>
        <v>2</v>
      </c>
      <c r="N63" s="9">
        <f t="shared" si="12"/>
        <v>0.14285714285714285</v>
      </c>
      <c r="O63" s="15">
        <f t="shared" si="18"/>
        <v>0.714285714285714</v>
      </c>
      <c r="P63" s="9">
        <f t="shared" si="13"/>
        <v>71.42857142857143</v>
      </c>
      <c r="Q63" s="13">
        <f t="shared" si="14"/>
        <v>2</v>
      </c>
      <c r="R63" s="13">
        <f t="shared" si="15"/>
        <v>1</v>
      </c>
    </row>
    <row r="64" spans="1:18" ht="15">
      <c r="A64" s="17">
        <v>32632</v>
      </c>
      <c r="B64" s="1"/>
      <c r="C64" s="3">
        <v>1</v>
      </c>
      <c r="D64" s="1"/>
      <c r="E64" s="1"/>
      <c r="F64" s="3"/>
      <c r="G64" s="3">
        <v>1</v>
      </c>
      <c r="H64" s="1">
        <v>2</v>
      </c>
      <c r="I64" s="3"/>
      <c r="J64" s="13">
        <f t="shared" si="10"/>
        <v>1</v>
      </c>
      <c r="K64" s="13">
        <f t="shared" si="11"/>
        <v>-1</v>
      </c>
      <c r="L64" s="13">
        <f t="shared" si="16"/>
        <v>4</v>
      </c>
      <c r="M64" s="13">
        <f t="shared" si="17"/>
        <v>1</v>
      </c>
      <c r="N64" s="9">
        <f t="shared" si="12"/>
        <v>0</v>
      </c>
      <c r="O64" s="15">
        <f t="shared" si="18"/>
        <v>0.714285714285714</v>
      </c>
      <c r="P64" s="9">
        <f t="shared" si="13"/>
        <v>71.42857142857143</v>
      </c>
      <c r="Q64" s="13">
        <f t="shared" si="14"/>
        <v>2</v>
      </c>
      <c r="R64" s="13">
        <f t="shared" si="15"/>
        <v>2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4</v>
      </c>
      <c r="M65" s="13">
        <f t="shared" si="17"/>
        <v>1</v>
      </c>
      <c r="N65" s="9">
        <f t="shared" si="12"/>
        <v>0</v>
      </c>
      <c r="O65" s="15">
        <f t="shared" si="18"/>
        <v>0.714285714285714</v>
      </c>
      <c r="P65" s="9">
        <f t="shared" si="13"/>
        <v>71.42857142857143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>
        <v>1</v>
      </c>
      <c r="H66" s="1"/>
      <c r="I66" s="1"/>
      <c r="J66" s="13">
        <f t="shared" si="10"/>
        <v>0</v>
      </c>
      <c r="K66" s="13">
        <f t="shared" si="11"/>
        <v>1</v>
      </c>
      <c r="L66" s="13">
        <f t="shared" si="16"/>
        <v>4</v>
      </c>
      <c r="M66" s="13">
        <f t="shared" si="17"/>
        <v>2</v>
      </c>
      <c r="N66" s="9">
        <f t="shared" si="12"/>
        <v>0.14285714285714285</v>
      </c>
      <c r="O66" s="15">
        <f t="shared" si="18"/>
        <v>0.8571428571428568</v>
      </c>
      <c r="P66" s="9">
        <f t="shared" si="13"/>
        <v>85.71428571428572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>
        <v>1</v>
      </c>
      <c r="C67" s="1"/>
      <c r="D67" s="1">
        <v>1</v>
      </c>
      <c r="E67" s="1"/>
      <c r="F67" s="1"/>
      <c r="G67" s="1">
        <v>1</v>
      </c>
      <c r="H67" s="1">
        <v>1</v>
      </c>
      <c r="I67" s="1"/>
      <c r="J67" s="13">
        <f t="shared" si="10"/>
        <v>0</v>
      </c>
      <c r="K67" s="13">
        <f t="shared" si="11"/>
        <v>0</v>
      </c>
      <c r="L67" s="13">
        <f t="shared" si="16"/>
        <v>4</v>
      </c>
      <c r="M67" s="13">
        <f t="shared" si="17"/>
        <v>2</v>
      </c>
      <c r="N67" s="9">
        <f t="shared" si="12"/>
        <v>0</v>
      </c>
      <c r="O67" s="15">
        <f t="shared" si="18"/>
        <v>0.8571428571428568</v>
      </c>
      <c r="P67" s="9">
        <f t="shared" si="13"/>
        <v>85.71428571428572</v>
      </c>
      <c r="Q67" s="13">
        <f t="shared" si="14"/>
        <v>2</v>
      </c>
      <c r="R67" s="13">
        <f t="shared" si="15"/>
        <v>2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4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0.8571428571428568</v>
      </c>
      <c r="P68" s="9">
        <f aca="true" t="shared" si="22" ref="P68:P94">O68*100/$N$96</f>
        <v>85.71428571428572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>
        <v>1</v>
      </c>
      <c r="D69" s="1"/>
      <c r="E69" s="1">
        <v>1</v>
      </c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4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0.8571428571428568</v>
      </c>
      <c r="P69" s="9">
        <f t="shared" si="22"/>
        <v>85.71428571428572</v>
      </c>
      <c r="Q69" s="13">
        <f t="shared" si="23"/>
        <v>1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4</v>
      </c>
      <c r="M70" s="13">
        <f t="shared" si="26"/>
        <v>2</v>
      </c>
      <c r="N70" s="9">
        <f t="shared" si="21"/>
        <v>0</v>
      </c>
      <c r="O70" s="15">
        <f t="shared" si="27"/>
        <v>0.8571428571428568</v>
      </c>
      <c r="P70" s="9">
        <f t="shared" si="22"/>
        <v>85.71428571428572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4</v>
      </c>
      <c r="M71" s="13">
        <f t="shared" si="26"/>
        <v>2</v>
      </c>
      <c r="N71" s="9">
        <f t="shared" si="21"/>
        <v>0</v>
      </c>
      <c r="O71" s="15">
        <f t="shared" si="27"/>
        <v>0.8571428571428568</v>
      </c>
      <c r="P71" s="9">
        <f t="shared" si="22"/>
        <v>85.71428571428572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4</v>
      </c>
      <c r="M72" s="13">
        <f t="shared" si="26"/>
        <v>2</v>
      </c>
      <c r="N72" s="9">
        <f t="shared" si="21"/>
        <v>0</v>
      </c>
      <c r="O72" s="15">
        <f t="shared" si="27"/>
        <v>0.8571428571428568</v>
      </c>
      <c r="P72" s="9">
        <f t="shared" si="22"/>
        <v>85.71428571428572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4</v>
      </c>
      <c r="M73" s="13">
        <f t="shared" si="26"/>
        <v>2</v>
      </c>
      <c r="N73" s="9">
        <f t="shared" si="21"/>
        <v>0</v>
      </c>
      <c r="O73" s="15">
        <f t="shared" si="27"/>
        <v>0.8571428571428568</v>
      </c>
      <c r="P73" s="9">
        <f t="shared" si="22"/>
        <v>85.71428571428572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>
        <v>1</v>
      </c>
      <c r="G74" s="1"/>
      <c r="H74" s="1"/>
      <c r="I74" s="1">
        <v>1</v>
      </c>
      <c r="J74" s="13">
        <f t="shared" si="19"/>
        <v>0</v>
      </c>
      <c r="K74" s="13">
        <f t="shared" si="20"/>
        <v>0</v>
      </c>
      <c r="L74" s="13">
        <f t="shared" si="25"/>
        <v>4</v>
      </c>
      <c r="M74" s="13">
        <f t="shared" si="26"/>
        <v>2</v>
      </c>
      <c r="N74" s="9">
        <f t="shared" si="21"/>
        <v>0</v>
      </c>
      <c r="O74" s="15">
        <f t="shared" si="27"/>
        <v>0.8571428571428568</v>
      </c>
      <c r="P74" s="9">
        <f t="shared" si="22"/>
        <v>85.71428571428572</v>
      </c>
      <c r="Q74" s="13">
        <f t="shared" si="23"/>
        <v>1</v>
      </c>
      <c r="R74" s="13">
        <f t="shared" si="24"/>
        <v>1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4</v>
      </c>
      <c r="M75" s="13">
        <f t="shared" si="26"/>
        <v>2</v>
      </c>
      <c r="N75" s="9">
        <f t="shared" si="21"/>
        <v>0</v>
      </c>
      <c r="O75" s="15">
        <f t="shared" si="27"/>
        <v>0.8571428571428568</v>
      </c>
      <c r="P75" s="9">
        <f t="shared" si="22"/>
        <v>85.71428571428572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>
        <v>1</v>
      </c>
      <c r="E76" s="1">
        <v>1</v>
      </c>
      <c r="F76" s="1"/>
      <c r="G76" s="1"/>
      <c r="H76" s="1">
        <v>1</v>
      </c>
      <c r="I76" s="1"/>
      <c r="J76" s="13">
        <f t="shared" si="19"/>
        <v>-2</v>
      </c>
      <c r="K76" s="13">
        <f t="shared" si="20"/>
        <v>-1</v>
      </c>
      <c r="L76" s="13">
        <f t="shared" si="25"/>
        <v>2</v>
      </c>
      <c r="M76" s="13">
        <f t="shared" si="26"/>
        <v>1</v>
      </c>
      <c r="N76" s="9">
        <f t="shared" si="21"/>
        <v>-0.42857142857142855</v>
      </c>
      <c r="O76" s="15">
        <f t="shared" si="27"/>
        <v>0.4285714285714282</v>
      </c>
      <c r="P76" s="9">
        <f t="shared" si="22"/>
        <v>42.85714285714284</v>
      </c>
      <c r="Q76" s="13">
        <f t="shared" si="23"/>
        <v>0</v>
      </c>
      <c r="R76" s="13">
        <f t="shared" si="24"/>
        <v>3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1</v>
      </c>
      <c r="N77" s="9">
        <f t="shared" si="21"/>
        <v>0</v>
      </c>
      <c r="O77" s="15">
        <f t="shared" si="27"/>
        <v>0.4285714285714282</v>
      </c>
      <c r="P77" s="9">
        <f t="shared" si="22"/>
        <v>42.85714285714284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1</v>
      </c>
      <c r="N78" s="9">
        <f t="shared" si="21"/>
        <v>0</v>
      </c>
      <c r="O78" s="15">
        <f t="shared" si="27"/>
        <v>0.4285714285714282</v>
      </c>
      <c r="P78" s="9">
        <f t="shared" si="22"/>
        <v>42.85714285714284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>
        <v>1</v>
      </c>
      <c r="G79" s="1"/>
      <c r="H79" s="1"/>
      <c r="I79" s="1"/>
      <c r="J79" s="13">
        <f t="shared" si="19"/>
        <v>0</v>
      </c>
      <c r="K79" s="13">
        <f t="shared" si="20"/>
        <v>1</v>
      </c>
      <c r="L79" s="13">
        <f t="shared" si="25"/>
        <v>2</v>
      </c>
      <c r="M79" s="13">
        <f t="shared" si="26"/>
        <v>2</v>
      </c>
      <c r="N79" s="9">
        <f t="shared" si="21"/>
        <v>0.14285714285714285</v>
      </c>
      <c r="O79" s="15">
        <f t="shared" si="27"/>
        <v>0.5714285714285711</v>
      </c>
      <c r="P79" s="9">
        <f t="shared" si="22"/>
        <v>57.14285714285713</v>
      </c>
      <c r="Q79" s="13">
        <f t="shared" si="23"/>
        <v>1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>
        <v>1</v>
      </c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2</v>
      </c>
      <c r="M80" s="13">
        <f t="shared" si="26"/>
        <v>3</v>
      </c>
      <c r="N80" s="9">
        <f t="shared" si="21"/>
        <v>0.14285714285714285</v>
      </c>
      <c r="O80" s="15">
        <f t="shared" si="27"/>
        <v>0.714285714285714</v>
      </c>
      <c r="P80" s="9">
        <f t="shared" si="22"/>
        <v>71.42857142857143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3</v>
      </c>
      <c r="N81" s="9">
        <f t="shared" si="21"/>
        <v>0</v>
      </c>
      <c r="O81" s="15">
        <f t="shared" si="27"/>
        <v>0.714285714285714</v>
      </c>
      <c r="P81" s="9">
        <f t="shared" si="22"/>
        <v>71.42857142857143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3</v>
      </c>
      <c r="N82" s="9">
        <f t="shared" si="21"/>
        <v>0</v>
      </c>
      <c r="O82" s="15">
        <f t="shared" si="27"/>
        <v>0.714285714285714</v>
      </c>
      <c r="P82" s="9">
        <f t="shared" si="22"/>
        <v>71.42857142857143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>
        <v>1</v>
      </c>
      <c r="G83" s="1"/>
      <c r="H83" s="1"/>
      <c r="I83" s="1"/>
      <c r="J83" s="13">
        <f t="shared" si="19"/>
        <v>0</v>
      </c>
      <c r="K83" s="13">
        <f t="shared" si="20"/>
        <v>1</v>
      </c>
      <c r="L83" s="13">
        <f t="shared" si="25"/>
        <v>2</v>
      </c>
      <c r="M83" s="13">
        <f t="shared" si="26"/>
        <v>4</v>
      </c>
      <c r="N83" s="9">
        <f t="shared" si="21"/>
        <v>0.14285714285714285</v>
      </c>
      <c r="O83" s="15">
        <f t="shared" si="27"/>
        <v>0.8571428571428568</v>
      </c>
      <c r="P83" s="9">
        <f t="shared" si="22"/>
        <v>85.71428571428572</v>
      </c>
      <c r="Q83" s="13">
        <f t="shared" si="23"/>
        <v>1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4</v>
      </c>
      <c r="N84" s="9">
        <f t="shared" si="21"/>
        <v>0</v>
      </c>
      <c r="O84" s="15">
        <f t="shared" si="27"/>
        <v>0.8571428571428568</v>
      </c>
      <c r="P84" s="9">
        <f t="shared" si="22"/>
        <v>85.71428571428572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4</v>
      </c>
      <c r="N85" s="9">
        <f t="shared" si="21"/>
        <v>0</v>
      </c>
      <c r="O85" s="15">
        <f t="shared" si="27"/>
        <v>0.8571428571428568</v>
      </c>
      <c r="P85" s="9">
        <f t="shared" si="22"/>
        <v>85.71428571428572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4</v>
      </c>
      <c r="N86" s="9">
        <f t="shared" si="21"/>
        <v>0</v>
      </c>
      <c r="O86" s="15">
        <f t="shared" si="27"/>
        <v>0.8571428571428568</v>
      </c>
      <c r="P86" s="9">
        <f t="shared" si="22"/>
        <v>85.71428571428572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4</v>
      </c>
      <c r="N87" s="9">
        <f t="shared" si="21"/>
        <v>0</v>
      </c>
      <c r="O87" s="15">
        <f t="shared" si="27"/>
        <v>0.8571428571428568</v>
      </c>
      <c r="P87" s="9">
        <f t="shared" si="22"/>
        <v>85.71428571428572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4</v>
      </c>
      <c r="N88" s="9">
        <f t="shared" si="21"/>
        <v>0</v>
      </c>
      <c r="O88" s="15">
        <f t="shared" si="27"/>
        <v>0.8571428571428568</v>
      </c>
      <c r="P88" s="9">
        <f t="shared" si="22"/>
        <v>85.71428571428572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>
        <v>1</v>
      </c>
      <c r="H89" s="1"/>
      <c r="I89" s="1"/>
      <c r="J89" s="13">
        <f t="shared" si="19"/>
        <v>0</v>
      </c>
      <c r="K89" s="13">
        <f t="shared" si="20"/>
        <v>1</v>
      </c>
      <c r="L89" s="13">
        <f t="shared" si="25"/>
        <v>2</v>
      </c>
      <c r="M89" s="13">
        <f t="shared" si="26"/>
        <v>5</v>
      </c>
      <c r="N89" s="9">
        <f t="shared" si="21"/>
        <v>0.14285714285714285</v>
      </c>
      <c r="O89" s="15">
        <f t="shared" si="27"/>
        <v>0.9999999999999996</v>
      </c>
      <c r="P89" s="9">
        <f t="shared" si="22"/>
        <v>100</v>
      </c>
      <c r="Q89" s="13">
        <f t="shared" si="23"/>
        <v>1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>
        <v>1</v>
      </c>
      <c r="H90" s="1"/>
      <c r="I90" s="1"/>
      <c r="J90" s="13">
        <f t="shared" si="19"/>
        <v>0</v>
      </c>
      <c r="K90" s="13">
        <f t="shared" si="20"/>
        <v>1</v>
      </c>
      <c r="L90" s="13">
        <f t="shared" si="25"/>
        <v>2</v>
      </c>
      <c r="M90" s="13">
        <f t="shared" si="26"/>
        <v>6</v>
      </c>
      <c r="N90" s="9">
        <f t="shared" si="21"/>
        <v>0.14285714285714285</v>
      </c>
      <c r="O90" s="15">
        <f t="shared" si="27"/>
        <v>1.1428571428571423</v>
      </c>
      <c r="P90" s="9">
        <f t="shared" si="22"/>
        <v>114.28571428571429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>
        <v>1</v>
      </c>
      <c r="F91" s="1"/>
      <c r="G91" s="1"/>
      <c r="H91" s="1"/>
      <c r="I91" s="1"/>
      <c r="J91" s="13">
        <f t="shared" si="19"/>
        <v>-1</v>
      </c>
      <c r="K91" s="13">
        <f t="shared" si="20"/>
        <v>0</v>
      </c>
      <c r="L91" s="13">
        <f t="shared" si="25"/>
        <v>1</v>
      </c>
      <c r="M91" s="13">
        <f t="shared" si="26"/>
        <v>6</v>
      </c>
      <c r="N91" s="9">
        <f t="shared" si="21"/>
        <v>-0.14285714285714285</v>
      </c>
      <c r="O91" s="15">
        <f t="shared" si="27"/>
        <v>0.9999999999999996</v>
      </c>
      <c r="P91" s="9">
        <f t="shared" si="22"/>
        <v>100</v>
      </c>
      <c r="Q91" s="13">
        <f t="shared" si="23"/>
        <v>0</v>
      </c>
      <c r="R91" s="13">
        <f t="shared" si="24"/>
        <v>1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6</v>
      </c>
      <c r="N92" s="9">
        <f t="shared" si="21"/>
        <v>0</v>
      </c>
      <c r="O92" s="15">
        <f t="shared" si="27"/>
        <v>0.9999999999999996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6</v>
      </c>
      <c r="N93" s="9">
        <f t="shared" si="21"/>
        <v>0</v>
      </c>
      <c r="O93" s="15">
        <f t="shared" si="27"/>
        <v>0.9999999999999996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6</v>
      </c>
      <c r="N94" s="9">
        <f t="shared" si="21"/>
        <v>0</v>
      </c>
      <c r="O94" s="15">
        <f t="shared" si="27"/>
        <v>0.9999999999999996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5</v>
      </c>
      <c r="C96" s="13">
        <f t="shared" si="28"/>
        <v>7</v>
      </c>
      <c r="D96" s="13">
        <f t="shared" si="28"/>
        <v>5</v>
      </c>
      <c r="E96" s="13">
        <f t="shared" si="28"/>
        <v>6</v>
      </c>
      <c r="F96" s="13">
        <f t="shared" si="28"/>
        <v>6</v>
      </c>
      <c r="G96" s="13">
        <f t="shared" si="28"/>
        <v>16</v>
      </c>
      <c r="H96" s="13">
        <f t="shared" si="28"/>
        <v>8</v>
      </c>
      <c r="I96" s="13">
        <f t="shared" si="28"/>
        <v>8</v>
      </c>
      <c r="J96" s="13">
        <f t="shared" si="28"/>
        <v>1</v>
      </c>
      <c r="K96" s="13">
        <f t="shared" si="28"/>
        <v>6</v>
      </c>
      <c r="L96" s="13"/>
      <c r="M96" s="13"/>
      <c r="N96" s="13">
        <f>SUM(N4:N94)</f>
        <v>0.9999999999999996</v>
      </c>
      <c r="O96" s="13"/>
      <c r="P96" s="13"/>
      <c r="Q96" s="13">
        <f>SUM(Q4:Q94)</f>
        <v>34</v>
      </c>
      <c r="R96" s="13">
        <f>SUM(R4:R94)</f>
        <v>27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64">
      <selection activeCell="P70" sqref="P7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1986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85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53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16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69</v>
      </c>
      <c r="W6" s="8"/>
      <c r="X6" s="18" t="s">
        <v>32</v>
      </c>
      <c r="Z6" s="15">
        <f>SUM(N18:N24)</f>
        <v>0.5660377358490566</v>
      </c>
      <c r="AA6" s="9">
        <f t="shared" si="6"/>
        <v>1.8867924528301885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81.17647058823529</v>
      </c>
      <c r="W7" s="8"/>
      <c r="Y7" s="18" t="s">
        <v>34</v>
      </c>
      <c r="Z7" s="15">
        <f>SUM(N25:N31)</f>
        <v>0.5660377358490566</v>
      </c>
      <c r="AA7" s="9">
        <f t="shared" si="6"/>
        <v>1.8867924528301885</v>
      </c>
      <c r="AB7" s="15">
        <f>SUM(Q25:Q31)+SUM(R25:R31)</f>
        <v>3</v>
      </c>
      <c r="AC7" s="15">
        <f>100*SUM(Q25:Q31)/AB7</f>
        <v>66.66666666666667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4.528301886792453</v>
      </c>
      <c r="AA8" s="9">
        <f t="shared" si="6"/>
        <v>15.094339622641508</v>
      </c>
      <c r="AB8" s="15">
        <f>SUM(Q32:Q38)+SUM(R32:R38)</f>
        <v>16</v>
      </c>
      <c r="AC8" s="15">
        <f>100*SUM(Q32:Q38)/AB8</f>
        <v>75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3.3962264150943393</v>
      </c>
      <c r="AA9" s="9">
        <f t="shared" si="6"/>
        <v>11.32075471698113</v>
      </c>
      <c r="AB9" s="15">
        <f>SUM(Q39:Q45)+SUM(R39:R45)</f>
        <v>8</v>
      </c>
      <c r="AC9" s="15">
        <f>100*SUM(Q39:Q45)/AB9</f>
        <v>87.5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48.57142857142857</v>
      </c>
      <c r="W10" s="8"/>
      <c r="X10" s="20" t="s">
        <v>38</v>
      </c>
      <c r="Z10" s="15">
        <f>SUM(N46:N52)</f>
        <v>3.3962264150943398</v>
      </c>
      <c r="AA10" s="9">
        <f t="shared" si="6"/>
        <v>11.32075471698113</v>
      </c>
      <c r="AB10" s="15">
        <f>SUM(Q46:Q52)+SUM(R46:R52)</f>
        <v>8</v>
      </c>
      <c r="AC10" s="15">
        <f>100*SUM(Q46:Q52)/AB10</f>
        <v>87.5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79.41176470588235</v>
      </c>
      <c r="W11" s="8"/>
      <c r="Y11" s="20" t="s">
        <v>39</v>
      </c>
      <c r="Z11" s="15">
        <f>SUM(N53:N59)</f>
        <v>4.528301886792453</v>
      </c>
      <c r="AA11" s="9">
        <f t="shared" si="6"/>
        <v>15.094339622641508</v>
      </c>
      <c r="AB11" s="15">
        <f>SUM(Q53:Q59)+SUM(R53:R59)</f>
        <v>10</v>
      </c>
      <c r="AC11" s="15">
        <f>100*SUM(Q53:Q59)/AB11</f>
        <v>90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63.76811594202898</v>
      </c>
      <c r="W12" s="8"/>
      <c r="X12" s="20" t="s">
        <v>41</v>
      </c>
      <c r="Z12" s="15">
        <f>SUM(N60:N66)</f>
        <v>2.2641509433962264</v>
      </c>
      <c r="AA12" s="9">
        <f t="shared" si="6"/>
        <v>7.547169811320754</v>
      </c>
      <c r="AB12" s="15">
        <f>SUM(Q60:Q66)+SUM(R60:R66)</f>
        <v>10</v>
      </c>
      <c r="AC12" s="15">
        <f>100*SUM(Q60:Q66)/AB12</f>
        <v>70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3.962264150943396</v>
      </c>
      <c r="AA13" s="9">
        <f t="shared" si="6"/>
        <v>13.207547169811319</v>
      </c>
      <c r="AB13" s="15">
        <f>SUM(Q67:Q73)+SUM(R67:R73)</f>
        <v>13</v>
      </c>
      <c r="AC13" s="15">
        <f>100*SUM(Q67:Q73)/AB13</f>
        <v>76.92307692307692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2.2641509433962264</v>
      </c>
      <c r="AA14" s="9">
        <f t="shared" si="6"/>
        <v>7.547169811320754</v>
      </c>
      <c r="AB14" s="15">
        <f>SUM(Q74:Q80)+SUM(R74:R80)</f>
        <v>6</v>
      </c>
      <c r="AC14" s="15">
        <f>100*SUM(Q74:Q80)/AB14</f>
        <v>83.33333333333333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2.2641509433962264</v>
      </c>
      <c r="AA15" s="9">
        <f t="shared" si="6"/>
        <v>7.547169811320754</v>
      </c>
      <c r="AB15" s="15">
        <f>SUM(Q81:Q87)+SUM(R81:R87)</f>
        <v>4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2.2641509433962264</v>
      </c>
      <c r="AA16" s="9">
        <f t="shared" si="6"/>
        <v>7.547169811320754</v>
      </c>
      <c r="AB16" s="15">
        <f>SUM(Q88:Q94)+SUM(R88:R94)</f>
        <v>6</v>
      </c>
      <c r="AC16" s="15">
        <f>100*SUM(Q88:Q94)/AB16</f>
        <v>83.33333333333333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30.000000000000004</v>
      </c>
      <c r="AA17" s="13">
        <f>SUM(AA4:AA16)</f>
        <v>99.99999999999999</v>
      </c>
      <c r="AB17" s="13">
        <f>SUM(AB4:AB16)</f>
        <v>85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>
        <v>1</v>
      </c>
      <c r="D23" s="1"/>
      <c r="E23" s="1"/>
      <c r="F23" s="1"/>
      <c r="G23" s="1"/>
      <c r="H23" s="1"/>
      <c r="I23" s="1"/>
      <c r="J23" s="13">
        <f t="shared" si="0"/>
        <v>1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0.5660377358490566</v>
      </c>
      <c r="O23" s="15">
        <f t="shared" si="9"/>
        <v>0.5660377358490566</v>
      </c>
      <c r="P23" s="9">
        <f t="shared" si="3"/>
        <v>1.8867924528301885</v>
      </c>
      <c r="Q23" s="13">
        <f t="shared" si="4"/>
        <v>1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0.5660377358490566</v>
      </c>
      <c r="P24" s="9">
        <f t="shared" si="3"/>
        <v>1.8867924528301885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0.5660377358490566</v>
      </c>
      <c r="P25" s="9">
        <f t="shared" si="3"/>
        <v>1.8867924528301885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0.5660377358490566</v>
      </c>
      <c r="P26" s="9">
        <f t="shared" si="3"/>
        <v>1.8867924528301885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v>1</v>
      </c>
      <c r="C27" s="1"/>
      <c r="D27" s="1">
        <v>1</v>
      </c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0.5660377358490566</v>
      </c>
      <c r="P27" s="9">
        <f t="shared" si="3"/>
        <v>1.8867924528301885</v>
      </c>
      <c r="Q27" s="13">
        <f t="shared" si="4"/>
        <v>1</v>
      </c>
      <c r="R27" s="13">
        <f t="shared" si="5"/>
        <v>1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1</v>
      </c>
      <c r="M28" s="13">
        <f t="shared" si="8"/>
        <v>0</v>
      </c>
      <c r="N28" s="9">
        <f t="shared" si="2"/>
        <v>0</v>
      </c>
      <c r="O28" s="15">
        <f t="shared" si="9"/>
        <v>0.5660377358490566</v>
      </c>
      <c r="P28" s="9">
        <f t="shared" si="3"/>
        <v>1.8867924528301885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>
        <v>1</v>
      </c>
      <c r="D29" s="1"/>
      <c r="E29" s="1"/>
      <c r="F29" s="1"/>
      <c r="G29" s="1"/>
      <c r="H29" s="1"/>
      <c r="I29" s="1"/>
      <c r="J29" s="13">
        <f t="shared" si="0"/>
        <v>1</v>
      </c>
      <c r="K29" s="13">
        <f t="shared" si="1"/>
        <v>0</v>
      </c>
      <c r="L29" s="13">
        <f t="shared" si="7"/>
        <v>2</v>
      </c>
      <c r="M29" s="13">
        <f t="shared" si="8"/>
        <v>0</v>
      </c>
      <c r="N29" s="9">
        <f t="shared" si="2"/>
        <v>0.5660377358490566</v>
      </c>
      <c r="O29" s="15">
        <f t="shared" si="9"/>
        <v>1.1320754716981132</v>
      </c>
      <c r="P29" s="9">
        <f t="shared" si="3"/>
        <v>3.773584905660377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2</v>
      </c>
      <c r="M30" s="13">
        <f t="shared" si="8"/>
        <v>0</v>
      </c>
      <c r="N30" s="9">
        <f t="shared" si="2"/>
        <v>0</v>
      </c>
      <c r="O30" s="15">
        <f t="shared" si="9"/>
        <v>1.1320754716981132</v>
      </c>
      <c r="P30" s="9">
        <f t="shared" si="3"/>
        <v>3.773584905660377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2</v>
      </c>
      <c r="M31" s="13">
        <f t="shared" si="8"/>
        <v>0</v>
      </c>
      <c r="N31" s="9">
        <f t="shared" si="2"/>
        <v>0</v>
      </c>
      <c r="O31" s="15">
        <f t="shared" si="9"/>
        <v>1.1320754716981132</v>
      </c>
      <c r="P31" s="9">
        <f t="shared" si="3"/>
        <v>3.773584905660377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>
        <v>1</v>
      </c>
      <c r="C32" s="3"/>
      <c r="D32" s="1"/>
      <c r="E32" s="1"/>
      <c r="F32" s="3"/>
      <c r="G32" s="3">
        <v>1</v>
      </c>
      <c r="H32" s="1"/>
      <c r="I32" s="1">
        <v>1</v>
      </c>
      <c r="J32" s="13">
        <f t="shared" si="0"/>
        <v>1</v>
      </c>
      <c r="K32" s="13">
        <f t="shared" si="1"/>
        <v>0</v>
      </c>
      <c r="L32" s="13">
        <f t="shared" si="7"/>
        <v>3</v>
      </c>
      <c r="M32" s="13">
        <f t="shared" si="8"/>
        <v>0</v>
      </c>
      <c r="N32" s="9">
        <f t="shared" si="2"/>
        <v>0.5660377358490566</v>
      </c>
      <c r="O32" s="15">
        <f t="shared" si="9"/>
        <v>1.6981132075471699</v>
      </c>
      <c r="P32" s="9">
        <f t="shared" si="3"/>
        <v>5.660377358490565</v>
      </c>
      <c r="Q32" s="13">
        <f t="shared" si="4"/>
        <v>2</v>
      </c>
      <c r="R32" s="13">
        <f t="shared" si="5"/>
        <v>1</v>
      </c>
    </row>
    <row r="33" spans="1:18" ht="15">
      <c r="A33" s="17">
        <v>32601</v>
      </c>
      <c r="B33" s="1">
        <v>1</v>
      </c>
      <c r="C33" s="1">
        <v>1</v>
      </c>
      <c r="D33" s="1">
        <v>1</v>
      </c>
      <c r="E33" s="1"/>
      <c r="F33" s="1"/>
      <c r="G33" s="1">
        <v>1</v>
      </c>
      <c r="H33" s="1"/>
      <c r="I33" s="1"/>
      <c r="J33" s="13">
        <f t="shared" si="0"/>
        <v>1</v>
      </c>
      <c r="K33" s="13">
        <f t="shared" si="1"/>
        <v>1</v>
      </c>
      <c r="L33" s="13">
        <f t="shared" si="7"/>
        <v>4</v>
      </c>
      <c r="M33" s="13">
        <f t="shared" si="8"/>
        <v>1</v>
      </c>
      <c r="N33" s="9">
        <f t="shared" si="2"/>
        <v>1.1320754716981132</v>
      </c>
      <c r="O33" s="15">
        <f t="shared" si="9"/>
        <v>2.830188679245283</v>
      </c>
      <c r="P33" s="9">
        <f t="shared" si="3"/>
        <v>9.433962264150942</v>
      </c>
      <c r="Q33" s="13">
        <f t="shared" si="4"/>
        <v>3</v>
      </c>
      <c r="R33" s="13">
        <f t="shared" si="5"/>
        <v>1</v>
      </c>
    </row>
    <row r="34" spans="1:18" ht="15">
      <c r="A34" s="17">
        <v>32602</v>
      </c>
      <c r="B34" s="3"/>
      <c r="C34" s="3">
        <v>1</v>
      </c>
      <c r="D34" s="3"/>
      <c r="E34" s="3"/>
      <c r="F34" s="1"/>
      <c r="G34" s="3"/>
      <c r="H34" s="1"/>
      <c r="I34" s="1"/>
      <c r="J34" s="13">
        <f t="shared" si="0"/>
        <v>1</v>
      </c>
      <c r="K34" s="13">
        <f t="shared" si="1"/>
        <v>0</v>
      </c>
      <c r="L34" s="13">
        <f t="shared" si="7"/>
        <v>5</v>
      </c>
      <c r="M34" s="13">
        <f t="shared" si="8"/>
        <v>1</v>
      </c>
      <c r="N34" s="9">
        <f t="shared" si="2"/>
        <v>0.5660377358490566</v>
      </c>
      <c r="O34" s="15">
        <f t="shared" si="9"/>
        <v>3.3962264150943393</v>
      </c>
      <c r="P34" s="9">
        <f t="shared" si="3"/>
        <v>11.32075471698113</v>
      </c>
      <c r="Q34" s="13">
        <f t="shared" si="4"/>
        <v>1</v>
      </c>
      <c r="R34" s="13">
        <f t="shared" si="5"/>
        <v>0</v>
      </c>
    </row>
    <row r="35" spans="1:18" ht="15">
      <c r="A35" s="17">
        <v>32603</v>
      </c>
      <c r="B35" s="1">
        <v>1</v>
      </c>
      <c r="C35" s="1"/>
      <c r="D35" s="1"/>
      <c r="E35" s="1"/>
      <c r="F35" s="1"/>
      <c r="G35" s="1">
        <v>1</v>
      </c>
      <c r="H35" s="1"/>
      <c r="I35" s="1"/>
      <c r="J35" s="13">
        <f t="shared" si="0"/>
        <v>1</v>
      </c>
      <c r="K35" s="13">
        <f t="shared" si="1"/>
        <v>1</v>
      </c>
      <c r="L35" s="13">
        <f t="shared" si="7"/>
        <v>6</v>
      </c>
      <c r="M35" s="13">
        <f t="shared" si="8"/>
        <v>2</v>
      </c>
      <c r="N35" s="9">
        <f t="shared" si="2"/>
        <v>1.1320754716981132</v>
      </c>
      <c r="O35" s="15">
        <f t="shared" si="9"/>
        <v>4.528301886792453</v>
      </c>
      <c r="P35" s="9">
        <f t="shared" si="3"/>
        <v>15.094339622641508</v>
      </c>
      <c r="Q35" s="13">
        <f t="shared" si="4"/>
        <v>2</v>
      </c>
      <c r="R35" s="13">
        <f t="shared" si="5"/>
        <v>0</v>
      </c>
    </row>
    <row r="36" spans="1:18" ht="15">
      <c r="A36" s="17">
        <v>32604</v>
      </c>
      <c r="B36" s="3">
        <v>1</v>
      </c>
      <c r="C36" s="3"/>
      <c r="D36" s="1">
        <v>1</v>
      </c>
      <c r="E36" s="1"/>
      <c r="F36" s="1"/>
      <c r="G36" s="3">
        <v>1</v>
      </c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1</v>
      </c>
      <c r="L36" s="13">
        <f t="shared" si="7"/>
        <v>6</v>
      </c>
      <c r="M36" s="13">
        <f t="shared" si="8"/>
        <v>3</v>
      </c>
      <c r="N36" s="9">
        <f aca="true" t="shared" si="12" ref="N36:N67">(+J36+K36)*($J$96/($J$96+$K$96))</f>
        <v>0.5660377358490566</v>
      </c>
      <c r="O36" s="15">
        <f t="shared" si="9"/>
        <v>5.09433962264151</v>
      </c>
      <c r="P36" s="9">
        <f aca="true" t="shared" si="13" ref="P36:P67">O36*100/$N$96</f>
        <v>16.9811320754717</v>
      </c>
      <c r="Q36" s="13">
        <f aca="true" t="shared" si="14" ref="Q36:Q67">+B36+C36+F36+G36</f>
        <v>2</v>
      </c>
      <c r="R36" s="13">
        <f aca="true" t="shared" si="15" ref="R36:R67">D36+E36+H36+I36</f>
        <v>1</v>
      </c>
    </row>
    <row r="37" spans="1:18" ht="15">
      <c r="A37" s="17">
        <v>32605</v>
      </c>
      <c r="B37" s="1"/>
      <c r="C37" s="1"/>
      <c r="D37" s="1">
        <v>1</v>
      </c>
      <c r="E37" s="1"/>
      <c r="F37" s="1"/>
      <c r="G37" s="1"/>
      <c r="H37" s="1"/>
      <c r="I37" s="1"/>
      <c r="J37" s="13">
        <f t="shared" si="10"/>
        <v>-1</v>
      </c>
      <c r="K37" s="13">
        <f t="shared" si="11"/>
        <v>0</v>
      </c>
      <c r="L37" s="13">
        <f aca="true" t="shared" si="16" ref="L37:L68">L36+J37</f>
        <v>5</v>
      </c>
      <c r="M37" s="13">
        <f aca="true" t="shared" si="17" ref="M37:M68">M36+K37</f>
        <v>3</v>
      </c>
      <c r="N37" s="9">
        <f t="shared" si="12"/>
        <v>-0.5660377358490566</v>
      </c>
      <c r="O37" s="15">
        <f aca="true" t="shared" si="18" ref="O37:O68">O36+N37</f>
        <v>4.528301886792453</v>
      </c>
      <c r="P37" s="9">
        <f t="shared" si="13"/>
        <v>15.094339622641508</v>
      </c>
      <c r="Q37" s="13">
        <f t="shared" si="14"/>
        <v>0</v>
      </c>
      <c r="R37" s="13">
        <f t="shared" si="15"/>
        <v>1</v>
      </c>
    </row>
    <row r="38" spans="1:18" ht="15">
      <c r="A38" s="17">
        <v>32606</v>
      </c>
      <c r="B38" s="3">
        <v>1</v>
      </c>
      <c r="C38" s="3"/>
      <c r="D38" s="1"/>
      <c r="E38" s="1"/>
      <c r="F38" s="1">
        <v>1</v>
      </c>
      <c r="G38" s="3"/>
      <c r="H38" s="1"/>
      <c r="I38" s="1"/>
      <c r="J38" s="13">
        <f t="shared" si="10"/>
        <v>1</v>
      </c>
      <c r="K38" s="13">
        <f t="shared" si="11"/>
        <v>1</v>
      </c>
      <c r="L38" s="13">
        <f t="shared" si="16"/>
        <v>6</v>
      </c>
      <c r="M38" s="13">
        <f t="shared" si="17"/>
        <v>4</v>
      </c>
      <c r="N38" s="9">
        <f t="shared" si="12"/>
        <v>1.1320754716981132</v>
      </c>
      <c r="O38" s="15">
        <f t="shared" si="18"/>
        <v>5.660377358490566</v>
      </c>
      <c r="P38" s="9">
        <f t="shared" si="13"/>
        <v>18.867924528301884</v>
      </c>
      <c r="Q38" s="13">
        <f t="shared" si="14"/>
        <v>2</v>
      </c>
      <c r="R38" s="13">
        <f t="shared" si="15"/>
        <v>0</v>
      </c>
    </row>
    <row r="39" spans="1:19" ht="15">
      <c r="A39" s="17">
        <v>32607</v>
      </c>
      <c r="B39" s="3"/>
      <c r="C39" s="3">
        <v>1</v>
      </c>
      <c r="D39" s="1"/>
      <c r="E39" s="1"/>
      <c r="F39" s="1"/>
      <c r="G39" s="3"/>
      <c r="H39" s="3"/>
      <c r="I39" s="1"/>
      <c r="J39" s="13">
        <f t="shared" si="10"/>
        <v>1</v>
      </c>
      <c r="K39" s="13">
        <f t="shared" si="11"/>
        <v>0</v>
      </c>
      <c r="L39" s="13">
        <f t="shared" si="16"/>
        <v>7</v>
      </c>
      <c r="M39" s="13">
        <f t="shared" si="17"/>
        <v>4</v>
      </c>
      <c r="N39" s="9">
        <f t="shared" si="12"/>
        <v>0.5660377358490566</v>
      </c>
      <c r="O39" s="15">
        <f t="shared" si="18"/>
        <v>6.226415094339623</v>
      </c>
      <c r="P39" s="9">
        <f t="shared" si="13"/>
        <v>20.754716981132074</v>
      </c>
      <c r="Q39" s="13">
        <f t="shared" si="14"/>
        <v>1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/>
      <c r="H40" s="1"/>
      <c r="I40" s="1"/>
      <c r="J40" s="13">
        <f t="shared" si="10"/>
        <v>1</v>
      </c>
      <c r="K40" s="13">
        <f t="shared" si="11"/>
        <v>0</v>
      </c>
      <c r="L40" s="13">
        <f t="shared" si="16"/>
        <v>8</v>
      </c>
      <c r="M40" s="13">
        <f t="shared" si="17"/>
        <v>4</v>
      </c>
      <c r="N40" s="9">
        <f t="shared" si="12"/>
        <v>0.5660377358490566</v>
      </c>
      <c r="O40" s="15">
        <f t="shared" si="18"/>
        <v>6.7924528301886795</v>
      </c>
      <c r="P40" s="9">
        <f t="shared" si="13"/>
        <v>22.64150943396226</v>
      </c>
      <c r="Q40" s="13">
        <f t="shared" si="14"/>
        <v>1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>
        <v>1</v>
      </c>
      <c r="H41" s="1"/>
      <c r="I41" s="1"/>
      <c r="J41" s="13">
        <f t="shared" si="10"/>
        <v>0</v>
      </c>
      <c r="K41" s="13">
        <f t="shared" si="11"/>
        <v>1</v>
      </c>
      <c r="L41" s="13">
        <f t="shared" si="16"/>
        <v>8</v>
      </c>
      <c r="M41" s="13">
        <f t="shared" si="17"/>
        <v>5</v>
      </c>
      <c r="N41" s="9">
        <f t="shared" si="12"/>
        <v>0.5660377358490566</v>
      </c>
      <c r="O41" s="15">
        <f t="shared" si="18"/>
        <v>7.358490566037736</v>
      </c>
      <c r="P41" s="9">
        <f t="shared" si="13"/>
        <v>24.528301886792452</v>
      </c>
      <c r="Q41" s="13">
        <f t="shared" si="14"/>
        <v>1</v>
      </c>
      <c r="R41" s="13">
        <f t="shared" si="15"/>
        <v>0</v>
      </c>
    </row>
    <row r="42" spans="1:18" ht="15">
      <c r="A42" s="17">
        <v>32610</v>
      </c>
      <c r="B42" s="1">
        <v>1</v>
      </c>
      <c r="C42" s="1"/>
      <c r="D42" s="1"/>
      <c r="E42" s="1"/>
      <c r="F42" s="1"/>
      <c r="G42" s="1">
        <v>1</v>
      </c>
      <c r="H42" s="1"/>
      <c r="I42" s="1"/>
      <c r="J42" s="13">
        <f t="shared" si="10"/>
        <v>1</v>
      </c>
      <c r="K42" s="13">
        <f t="shared" si="11"/>
        <v>1</v>
      </c>
      <c r="L42" s="13">
        <f t="shared" si="16"/>
        <v>9</v>
      </c>
      <c r="M42" s="13">
        <f t="shared" si="17"/>
        <v>6</v>
      </c>
      <c r="N42" s="9">
        <f t="shared" si="12"/>
        <v>1.1320754716981132</v>
      </c>
      <c r="O42" s="15">
        <f t="shared" si="18"/>
        <v>8.49056603773585</v>
      </c>
      <c r="P42" s="9">
        <f t="shared" si="13"/>
        <v>28.301886792452827</v>
      </c>
      <c r="Q42" s="13">
        <f t="shared" si="14"/>
        <v>2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9</v>
      </c>
      <c r="M43" s="13">
        <f t="shared" si="17"/>
        <v>6</v>
      </c>
      <c r="N43" s="9">
        <f t="shared" si="12"/>
        <v>0</v>
      </c>
      <c r="O43" s="15">
        <f t="shared" si="18"/>
        <v>8.49056603773585</v>
      </c>
      <c r="P43" s="9">
        <f t="shared" si="13"/>
        <v>28.301886792452827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>
        <v>2</v>
      </c>
      <c r="H44" s="1"/>
      <c r="I44" s="1"/>
      <c r="J44" s="13">
        <f t="shared" si="10"/>
        <v>0</v>
      </c>
      <c r="K44" s="13">
        <f t="shared" si="11"/>
        <v>2</v>
      </c>
      <c r="L44" s="13">
        <f t="shared" si="16"/>
        <v>9</v>
      </c>
      <c r="M44" s="13">
        <f t="shared" si="17"/>
        <v>8</v>
      </c>
      <c r="N44" s="9">
        <f t="shared" si="12"/>
        <v>1.1320754716981132</v>
      </c>
      <c r="O44" s="15">
        <f t="shared" si="18"/>
        <v>9.622641509433963</v>
      </c>
      <c r="P44" s="9">
        <f t="shared" si="13"/>
        <v>32.075471698113205</v>
      </c>
      <c r="Q44" s="13">
        <f t="shared" si="14"/>
        <v>2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>
        <v>1</v>
      </c>
      <c r="I45" s="1"/>
      <c r="J45" s="13">
        <f t="shared" si="10"/>
        <v>0</v>
      </c>
      <c r="K45" s="13">
        <f t="shared" si="11"/>
        <v>-1</v>
      </c>
      <c r="L45" s="13">
        <f t="shared" si="16"/>
        <v>9</v>
      </c>
      <c r="M45" s="13">
        <f t="shared" si="17"/>
        <v>7</v>
      </c>
      <c r="N45" s="9">
        <f t="shared" si="12"/>
        <v>-0.5660377358490566</v>
      </c>
      <c r="O45" s="15">
        <f t="shared" si="18"/>
        <v>9.056603773584907</v>
      </c>
      <c r="P45" s="9">
        <f t="shared" si="13"/>
        <v>30.18867924528302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>
        <v>1</v>
      </c>
      <c r="H46" s="1"/>
      <c r="I46" s="1"/>
      <c r="J46" s="13">
        <f t="shared" si="10"/>
        <v>0</v>
      </c>
      <c r="K46" s="13">
        <f t="shared" si="11"/>
        <v>1</v>
      </c>
      <c r="L46" s="13">
        <f t="shared" si="16"/>
        <v>9</v>
      </c>
      <c r="M46" s="13">
        <f t="shared" si="17"/>
        <v>8</v>
      </c>
      <c r="N46" s="9">
        <f t="shared" si="12"/>
        <v>0.5660377358490566</v>
      </c>
      <c r="O46" s="15">
        <f t="shared" si="18"/>
        <v>9.622641509433963</v>
      </c>
      <c r="P46" s="9">
        <f t="shared" si="13"/>
        <v>32.075471698113205</v>
      </c>
      <c r="Q46" s="13">
        <f t="shared" si="14"/>
        <v>1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9</v>
      </c>
      <c r="M47" s="13">
        <f t="shared" si="17"/>
        <v>8</v>
      </c>
      <c r="N47" s="9">
        <f t="shared" si="12"/>
        <v>0</v>
      </c>
      <c r="O47" s="15">
        <f t="shared" si="18"/>
        <v>9.622641509433963</v>
      </c>
      <c r="P47" s="9">
        <f t="shared" si="13"/>
        <v>32.075471698113205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9</v>
      </c>
      <c r="M48" s="13">
        <f t="shared" si="17"/>
        <v>8</v>
      </c>
      <c r="N48" s="9">
        <f t="shared" si="12"/>
        <v>0</v>
      </c>
      <c r="O48" s="15">
        <f t="shared" si="18"/>
        <v>9.622641509433963</v>
      </c>
      <c r="P48" s="9">
        <f t="shared" si="13"/>
        <v>32.075471698113205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>
        <v>3</v>
      </c>
      <c r="D49" s="1"/>
      <c r="E49" s="1"/>
      <c r="F49" s="1"/>
      <c r="G49" s="1"/>
      <c r="H49" s="1"/>
      <c r="I49" s="1"/>
      <c r="J49" s="13">
        <f t="shared" si="10"/>
        <v>3</v>
      </c>
      <c r="K49" s="13">
        <f t="shared" si="11"/>
        <v>0</v>
      </c>
      <c r="L49" s="13">
        <f t="shared" si="16"/>
        <v>12</v>
      </c>
      <c r="M49" s="13">
        <f t="shared" si="17"/>
        <v>8</v>
      </c>
      <c r="N49" s="9">
        <f t="shared" si="12"/>
        <v>1.6981132075471699</v>
      </c>
      <c r="O49" s="15">
        <f t="shared" si="18"/>
        <v>11.320754716981133</v>
      </c>
      <c r="P49" s="9">
        <f t="shared" si="13"/>
        <v>37.73584905660377</v>
      </c>
      <c r="Q49" s="13">
        <f t="shared" si="14"/>
        <v>3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12</v>
      </c>
      <c r="M50" s="13">
        <f t="shared" si="17"/>
        <v>8</v>
      </c>
      <c r="N50" s="9">
        <f t="shared" si="12"/>
        <v>0</v>
      </c>
      <c r="O50" s="15">
        <f t="shared" si="18"/>
        <v>11.320754716981133</v>
      </c>
      <c r="P50" s="9">
        <f t="shared" si="13"/>
        <v>37.73584905660377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>
        <v>1</v>
      </c>
      <c r="D51" s="1"/>
      <c r="E51" s="1"/>
      <c r="F51" s="1"/>
      <c r="G51" s="1"/>
      <c r="H51" s="1"/>
      <c r="I51" s="1">
        <v>1</v>
      </c>
      <c r="J51" s="13">
        <f t="shared" si="10"/>
        <v>1</v>
      </c>
      <c r="K51" s="13">
        <f t="shared" si="11"/>
        <v>-1</v>
      </c>
      <c r="L51" s="13">
        <f t="shared" si="16"/>
        <v>13</v>
      </c>
      <c r="M51" s="13">
        <f t="shared" si="17"/>
        <v>7</v>
      </c>
      <c r="N51" s="9">
        <f t="shared" si="12"/>
        <v>0</v>
      </c>
      <c r="O51" s="15">
        <f t="shared" si="18"/>
        <v>11.320754716981133</v>
      </c>
      <c r="P51" s="9">
        <f t="shared" si="13"/>
        <v>37.73584905660377</v>
      </c>
      <c r="Q51" s="13">
        <f t="shared" si="14"/>
        <v>1</v>
      </c>
      <c r="R51" s="13">
        <f t="shared" si="15"/>
        <v>1</v>
      </c>
    </row>
    <row r="52" spans="1:18" ht="15">
      <c r="A52" s="17">
        <v>32620</v>
      </c>
      <c r="B52" s="1">
        <v>1</v>
      </c>
      <c r="C52" s="3"/>
      <c r="D52" s="1"/>
      <c r="E52" s="1"/>
      <c r="F52" s="1"/>
      <c r="G52" s="3">
        <v>1</v>
      </c>
      <c r="H52" s="1"/>
      <c r="I52" s="1"/>
      <c r="J52" s="13">
        <f t="shared" si="10"/>
        <v>1</v>
      </c>
      <c r="K52" s="13">
        <f t="shared" si="11"/>
        <v>1</v>
      </c>
      <c r="L52" s="13">
        <f t="shared" si="16"/>
        <v>14</v>
      </c>
      <c r="M52" s="13">
        <f t="shared" si="17"/>
        <v>8</v>
      </c>
      <c r="N52" s="9">
        <f t="shared" si="12"/>
        <v>1.1320754716981132</v>
      </c>
      <c r="O52" s="15">
        <f t="shared" si="18"/>
        <v>12.452830188679247</v>
      </c>
      <c r="P52" s="9">
        <f t="shared" si="13"/>
        <v>41.509433962264154</v>
      </c>
      <c r="Q52" s="13">
        <f t="shared" si="14"/>
        <v>2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14</v>
      </c>
      <c r="M53" s="13">
        <f t="shared" si="17"/>
        <v>8</v>
      </c>
      <c r="N53" s="9">
        <f t="shared" si="12"/>
        <v>0</v>
      </c>
      <c r="O53" s="15">
        <f t="shared" si="18"/>
        <v>12.452830188679247</v>
      </c>
      <c r="P53" s="9">
        <f t="shared" si="13"/>
        <v>41.509433962264154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>
        <v>1</v>
      </c>
      <c r="H54" s="1"/>
      <c r="I54" s="1"/>
      <c r="J54" s="13">
        <f t="shared" si="10"/>
        <v>0</v>
      </c>
      <c r="K54" s="13">
        <f t="shared" si="11"/>
        <v>1</v>
      </c>
      <c r="L54" s="13">
        <f t="shared" si="16"/>
        <v>14</v>
      </c>
      <c r="M54" s="13">
        <f t="shared" si="17"/>
        <v>9</v>
      </c>
      <c r="N54" s="9">
        <f t="shared" si="12"/>
        <v>0.5660377358490566</v>
      </c>
      <c r="O54" s="15">
        <f t="shared" si="18"/>
        <v>13.018867924528303</v>
      </c>
      <c r="P54" s="9">
        <f t="shared" si="13"/>
        <v>43.39622641509434</v>
      </c>
      <c r="Q54" s="13">
        <f t="shared" si="14"/>
        <v>1</v>
      </c>
      <c r="R54" s="13">
        <f t="shared" si="15"/>
        <v>0</v>
      </c>
    </row>
    <row r="55" spans="1:18" ht="15">
      <c r="A55" s="17">
        <v>32623</v>
      </c>
      <c r="B55" s="3">
        <v>1</v>
      </c>
      <c r="C55" s="3"/>
      <c r="D55" s="3"/>
      <c r="E55" s="3"/>
      <c r="F55" s="3"/>
      <c r="G55" s="3"/>
      <c r="H55" s="3"/>
      <c r="I55" s="1"/>
      <c r="J55" s="13">
        <f t="shared" si="10"/>
        <v>1</v>
      </c>
      <c r="K55" s="13">
        <f t="shared" si="11"/>
        <v>0</v>
      </c>
      <c r="L55" s="13">
        <f t="shared" si="16"/>
        <v>15</v>
      </c>
      <c r="M55" s="13">
        <f t="shared" si="17"/>
        <v>9</v>
      </c>
      <c r="N55" s="9">
        <f t="shared" si="12"/>
        <v>0.5660377358490566</v>
      </c>
      <c r="O55" s="15">
        <f t="shared" si="18"/>
        <v>13.584905660377359</v>
      </c>
      <c r="P55" s="9">
        <f t="shared" si="13"/>
        <v>45.28301886792452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>
        <v>1</v>
      </c>
      <c r="C56" s="1">
        <v>1</v>
      </c>
      <c r="D56" s="1"/>
      <c r="E56" s="1"/>
      <c r="F56" s="1"/>
      <c r="G56" s="1"/>
      <c r="H56" s="1"/>
      <c r="I56" s="1">
        <v>1</v>
      </c>
      <c r="J56" s="13">
        <f t="shared" si="10"/>
        <v>2</v>
      </c>
      <c r="K56" s="13">
        <f t="shared" si="11"/>
        <v>-1</v>
      </c>
      <c r="L56" s="13">
        <f t="shared" si="16"/>
        <v>17</v>
      </c>
      <c r="M56" s="13">
        <f t="shared" si="17"/>
        <v>8</v>
      </c>
      <c r="N56" s="9">
        <f t="shared" si="12"/>
        <v>0.5660377358490566</v>
      </c>
      <c r="O56" s="15">
        <f t="shared" si="18"/>
        <v>14.150943396226415</v>
      </c>
      <c r="P56" s="9">
        <f t="shared" si="13"/>
        <v>47.16981132075471</v>
      </c>
      <c r="Q56" s="13">
        <f t="shared" si="14"/>
        <v>2</v>
      </c>
      <c r="R56" s="13">
        <f t="shared" si="15"/>
        <v>1</v>
      </c>
    </row>
    <row r="57" spans="1:18" ht="15">
      <c r="A57" s="17">
        <v>32625</v>
      </c>
      <c r="B57" s="3"/>
      <c r="C57" s="3">
        <v>1</v>
      </c>
      <c r="D57" s="1"/>
      <c r="E57" s="1"/>
      <c r="F57" s="3"/>
      <c r="G57" s="3"/>
      <c r="H57" s="1"/>
      <c r="I57" s="3"/>
      <c r="J57" s="13">
        <f t="shared" si="10"/>
        <v>1</v>
      </c>
      <c r="K57" s="13">
        <f t="shared" si="11"/>
        <v>0</v>
      </c>
      <c r="L57" s="13">
        <f t="shared" si="16"/>
        <v>18</v>
      </c>
      <c r="M57" s="13">
        <f t="shared" si="17"/>
        <v>8</v>
      </c>
      <c r="N57" s="9">
        <f t="shared" si="12"/>
        <v>0.5660377358490566</v>
      </c>
      <c r="O57" s="15">
        <f t="shared" si="18"/>
        <v>14.716981132075471</v>
      </c>
      <c r="P57" s="9">
        <f t="shared" si="13"/>
        <v>49.0566037735849</v>
      </c>
      <c r="Q57" s="13">
        <f t="shared" si="14"/>
        <v>1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18</v>
      </c>
      <c r="M58" s="13">
        <f t="shared" si="17"/>
        <v>8</v>
      </c>
      <c r="N58" s="9">
        <f t="shared" si="12"/>
        <v>0</v>
      </c>
      <c r="O58" s="15">
        <f t="shared" si="18"/>
        <v>14.716981132075471</v>
      </c>
      <c r="P58" s="9">
        <f t="shared" si="13"/>
        <v>49.0566037735849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>
        <v>1</v>
      </c>
      <c r="D59" s="1"/>
      <c r="E59" s="1"/>
      <c r="F59" s="1">
        <v>2</v>
      </c>
      <c r="G59" s="3">
        <v>1</v>
      </c>
      <c r="H59" s="1"/>
      <c r="I59" s="1"/>
      <c r="J59" s="13">
        <f t="shared" si="10"/>
        <v>1</v>
      </c>
      <c r="K59" s="13">
        <f t="shared" si="11"/>
        <v>3</v>
      </c>
      <c r="L59" s="13">
        <f t="shared" si="16"/>
        <v>19</v>
      </c>
      <c r="M59" s="13">
        <f t="shared" si="17"/>
        <v>11</v>
      </c>
      <c r="N59" s="9">
        <f t="shared" si="12"/>
        <v>2.2641509433962264</v>
      </c>
      <c r="O59" s="15">
        <f t="shared" si="18"/>
        <v>16.9811320754717</v>
      </c>
      <c r="P59" s="9">
        <f t="shared" si="13"/>
        <v>56.60377358490565</v>
      </c>
      <c r="Q59" s="13">
        <f t="shared" si="14"/>
        <v>4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>
        <v>1</v>
      </c>
      <c r="I60" s="1"/>
      <c r="J60" s="13">
        <f t="shared" si="10"/>
        <v>0</v>
      </c>
      <c r="K60" s="13">
        <f t="shared" si="11"/>
        <v>-1</v>
      </c>
      <c r="L60" s="13">
        <f t="shared" si="16"/>
        <v>19</v>
      </c>
      <c r="M60" s="13">
        <f t="shared" si="17"/>
        <v>10</v>
      </c>
      <c r="N60" s="9">
        <f t="shared" si="12"/>
        <v>-0.5660377358490566</v>
      </c>
      <c r="O60" s="15">
        <f t="shared" si="18"/>
        <v>16.41509433962264</v>
      </c>
      <c r="P60" s="9">
        <f t="shared" si="13"/>
        <v>54.71698113207547</v>
      </c>
      <c r="Q60" s="13">
        <f t="shared" si="14"/>
        <v>0</v>
      </c>
      <c r="R60" s="13">
        <f t="shared" si="15"/>
        <v>1</v>
      </c>
    </row>
    <row r="61" spans="1:18" ht="15">
      <c r="A61" s="17">
        <v>32629</v>
      </c>
      <c r="B61" s="3">
        <v>1</v>
      </c>
      <c r="C61" s="1"/>
      <c r="D61" s="1"/>
      <c r="E61" s="1"/>
      <c r="F61" s="1"/>
      <c r="G61" s="3">
        <v>3</v>
      </c>
      <c r="H61" s="1"/>
      <c r="I61" s="1"/>
      <c r="J61" s="13">
        <f t="shared" si="10"/>
        <v>1</v>
      </c>
      <c r="K61" s="13">
        <f t="shared" si="11"/>
        <v>3</v>
      </c>
      <c r="L61" s="13">
        <f t="shared" si="16"/>
        <v>20</v>
      </c>
      <c r="M61" s="13">
        <f t="shared" si="17"/>
        <v>13</v>
      </c>
      <c r="N61" s="9">
        <f t="shared" si="12"/>
        <v>2.2641509433962264</v>
      </c>
      <c r="O61" s="15">
        <f t="shared" si="18"/>
        <v>18.67924528301887</v>
      </c>
      <c r="P61" s="9">
        <f t="shared" si="13"/>
        <v>62.26415094339622</v>
      </c>
      <c r="Q61" s="13">
        <f t="shared" si="14"/>
        <v>4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>
        <v>1</v>
      </c>
      <c r="G62" s="1"/>
      <c r="H62" s="1">
        <v>1</v>
      </c>
      <c r="I62" s="1"/>
      <c r="J62" s="13">
        <f t="shared" si="10"/>
        <v>0</v>
      </c>
      <c r="K62" s="13">
        <f t="shared" si="11"/>
        <v>0</v>
      </c>
      <c r="L62" s="13">
        <f t="shared" si="16"/>
        <v>20</v>
      </c>
      <c r="M62" s="13">
        <f t="shared" si="17"/>
        <v>13</v>
      </c>
      <c r="N62" s="9">
        <f t="shared" si="12"/>
        <v>0</v>
      </c>
      <c r="O62" s="15">
        <f t="shared" si="18"/>
        <v>18.67924528301887</v>
      </c>
      <c r="P62" s="9">
        <f t="shared" si="13"/>
        <v>62.26415094339622</v>
      </c>
      <c r="Q62" s="13">
        <f t="shared" si="14"/>
        <v>1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20</v>
      </c>
      <c r="M63" s="13">
        <f t="shared" si="17"/>
        <v>13</v>
      </c>
      <c r="N63" s="9">
        <f t="shared" si="12"/>
        <v>0</v>
      </c>
      <c r="O63" s="15">
        <f t="shared" si="18"/>
        <v>18.67924528301887</v>
      </c>
      <c r="P63" s="9">
        <f t="shared" si="13"/>
        <v>62.26415094339622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>
        <v>1</v>
      </c>
      <c r="C64" s="3"/>
      <c r="D64" s="1"/>
      <c r="E64" s="1"/>
      <c r="F64" s="3"/>
      <c r="G64" s="3"/>
      <c r="H64" s="1"/>
      <c r="I64" s="3"/>
      <c r="J64" s="13">
        <f t="shared" si="10"/>
        <v>1</v>
      </c>
      <c r="K64" s="13">
        <f t="shared" si="11"/>
        <v>0</v>
      </c>
      <c r="L64" s="13">
        <f t="shared" si="16"/>
        <v>21</v>
      </c>
      <c r="M64" s="13">
        <f t="shared" si="17"/>
        <v>13</v>
      </c>
      <c r="N64" s="9">
        <f t="shared" si="12"/>
        <v>0.5660377358490566</v>
      </c>
      <c r="O64" s="15">
        <f t="shared" si="18"/>
        <v>19.245283018867926</v>
      </c>
      <c r="P64" s="9">
        <f t="shared" si="13"/>
        <v>64.15094339622641</v>
      </c>
      <c r="Q64" s="13">
        <f t="shared" si="14"/>
        <v>1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>
        <v>1</v>
      </c>
      <c r="J65" s="13">
        <f t="shared" si="10"/>
        <v>0</v>
      </c>
      <c r="K65" s="13">
        <f t="shared" si="11"/>
        <v>-1</v>
      </c>
      <c r="L65" s="13">
        <f t="shared" si="16"/>
        <v>21</v>
      </c>
      <c r="M65" s="13">
        <f t="shared" si="17"/>
        <v>12</v>
      </c>
      <c r="N65" s="9">
        <f t="shared" si="12"/>
        <v>-0.5660377358490566</v>
      </c>
      <c r="O65" s="15">
        <f t="shared" si="18"/>
        <v>18.67924528301887</v>
      </c>
      <c r="P65" s="9">
        <f t="shared" si="13"/>
        <v>62.26415094339622</v>
      </c>
      <c r="Q65" s="13">
        <f t="shared" si="14"/>
        <v>0</v>
      </c>
      <c r="R65" s="13">
        <f t="shared" si="15"/>
        <v>1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22</v>
      </c>
      <c r="M66" s="13">
        <f t="shared" si="17"/>
        <v>12</v>
      </c>
      <c r="N66" s="9">
        <f t="shared" si="12"/>
        <v>0.5660377358490566</v>
      </c>
      <c r="O66" s="15">
        <f t="shared" si="18"/>
        <v>19.245283018867926</v>
      </c>
      <c r="P66" s="9">
        <f t="shared" si="13"/>
        <v>64.15094339622641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>
        <v>1</v>
      </c>
      <c r="C67" s="1">
        <v>1</v>
      </c>
      <c r="D67" s="1"/>
      <c r="E67" s="1"/>
      <c r="F67" s="1"/>
      <c r="G67" s="1">
        <v>3</v>
      </c>
      <c r="H67" s="1"/>
      <c r="I67" s="1"/>
      <c r="J67" s="13">
        <f t="shared" si="10"/>
        <v>2</v>
      </c>
      <c r="K67" s="13">
        <f t="shared" si="11"/>
        <v>3</v>
      </c>
      <c r="L67" s="13">
        <f t="shared" si="16"/>
        <v>24</v>
      </c>
      <c r="M67" s="13">
        <f t="shared" si="17"/>
        <v>15</v>
      </c>
      <c r="N67" s="9">
        <f t="shared" si="12"/>
        <v>2.830188679245283</v>
      </c>
      <c r="O67" s="15">
        <f t="shared" si="18"/>
        <v>22.07547169811321</v>
      </c>
      <c r="P67" s="9">
        <f t="shared" si="13"/>
        <v>73.58490566037736</v>
      </c>
      <c r="Q67" s="13">
        <f t="shared" si="14"/>
        <v>5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>
        <v>2</v>
      </c>
      <c r="H68" s="1">
        <v>2</v>
      </c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24</v>
      </c>
      <c r="M68" s="13">
        <f t="shared" si="17"/>
        <v>15</v>
      </c>
      <c r="N68" s="9">
        <f aca="true" t="shared" si="21" ref="N68:N94">(+J68+K68)*($J$96/($J$96+$K$96))</f>
        <v>0</v>
      </c>
      <c r="O68" s="15">
        <f t="shared" si="18"/>
        <v>22.07547169811321</v>
      </c>
      <c r="P68" s="9">
        <f aca="true" t="shared" si="22" ref="P68:P94">O68*100/$N$96</f>
        <v>73.58490566037736</v>
      </c>
      <c r="Q68" s="13">
        <f aca="true" t="shared" si="23" ref="Q68:Q94">+B68+C68+F68+G68</f>
        <v>2</v>
      </c>
      <c r="R68" s="13">
        <f aca="true" t="shared" si="24" ref="R68:R94">D68+E68+H68+I68</f>
        <v>2</v>
      </c>
    </row>
    <row r="69" spans="1:18" ht="15">
      <c r="A69" s="17">
        <v>32637</v>
      </c>
      <c r="B69" s="1"/>
      <c r="C69" s="1"/>
      <c r="D69" s="1"/>
      <c r="E69" s="1"/>
      <c r="F69" s="1"/>
      <c r="G69" s="1">
        <v>1</v>
      </c>
      <c r="H69" s="1"/>
      <c r="I69" s="1">
        <v>1</v>
      </c>
      <c r="J69" s="13">
        <f t="shared" si="19"/>
        <v>0</v>
      </c>
      <c r="K69" s="13">
        <f t="shared" si="20"/>
        <v>0</v>
      </c>
      <c r="L69" s="13">
        <f aca="true" t="shared" si="25" ref="L69:L94">L68+J69</f>
        <v>24</v>
      </c>
      <c r="M69" s="13">
        <f aca="true" t="shared" si="26" ref="M69:M94">M68+K69</f>
        <v>15</v>
      </c>
      <c r="N69" s="9">
        <f t="shared" si="21"/>
        <v>0</v>
      </c>
      <c r="O69" s="15">
        <f aca="true" t="shared" si="27" ref="O69:O94">O68+N69</f>
        <v>22.07547169811321</v>
      </c>
      <c r="P69" s="9">
        <f t="shared" si="22"/>
        <v>73.58490566037736</v>
      </c>
      <c r="Q69" s="13">
        <f t="shared" si="23"/>
        <v>1</v>
      </c>
      <c r="R69" s="13">
        <f t="shared" si="24"/>
        <v>1</v>
      </c>
    </row>
    <row r="70" spans="1:18" ht="15">
      <c r="A70" s="17">
        <v>32638</v>
      </c>
      <c r="B70" s="1"/>
      <c r="C70" s="3">
        <v>1</v>
      </c>
      <c r="D70" s="1"/>
      <c r="E70" s="1"/>
      <c r="F70" s="1"/>
      <c r="G70" s="1"/>
      <c r="H70" s="1"/>
      <c r="I70" s="1"/>
      <c r="J70" s="13">
        <f t="shared" si="19"/>
        <v>1</v>
      </c>
      <c r="K70" s="13">
        <f t="shared" si="20"/>
        <v>0</v>
      </c>
      <c r="L70" s="13">
        <f t="shared" si="25"/>
        <v>25</v>
      </c>
      <c r="M70" s="13">
        <f t="shared" si="26"/>
        <v>15</v>
      </c>
      <c r="N70" s="9">
        <f t="shared" si="21"/>
        <v>0.5660377358490566</v>
      </c>
      <c r="O70" s="15">
        <f t="shared" si="27"/>
        <v>22.641509433962266</v>
      </c>
      <c r="P70" s="9">
        <f t="shared" si="22"/>
        <v>75.47169811320754</v>
      </c>
      <c r="Q70" s="13">
        <f t="shared" si="23"/>
        <v>1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25</v>
      </c>
      <c r="M71" s="13">
        <f t="shared" si="26"/>
        <v>15</v>
      </c>
      <c r="N71" s="9">
        <f t="shared" si="21"/>
        <v>0</v>
      </c>
      <c r="O71" s="15">
        <f t="shared" si="27"/>
        <v>22.641509433962266</v>
      </c>
      <c r="P71" s="9">
        <f t="shared" si="22"/>
        <v>75.47169811320754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25</v>
      </c>
      <c r="M72" s="13">
        <f t="shared" si="26"/>
        <v>15</v>
      </c>
      <c r="N72" s="9">
        <f t="shared" si="21"/>
        <v>0</v>
      </c>
      <c r="O72" s="15">
        <f t="shared" si="27"/>
        <v>22.641509433962266</v>
      </c>
      <c r="P72" s="9">
        <f t="shared" si="22"/>
        <v>75.47169811320754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>
        <v>1</v>
      </c>
      <c r="G73" s="3"/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25</v>
      </c>
      <c r="M73" s="13">
        <f t="shared" si="26"/>
        <v>16</v>
      </c>
      <c r="N73" s="9">
        <f t="shared" si="21"/>
        <v>0.5660377358490566</v>
      </c>
      <c r="O73" s="15">
        <f t="shared" si="27"/>
        <v>23.207547169811324</v>
      </c>
      <c r="P73" s="9">
        <f t="shared" si="22"/>
        <v>77.35849056603773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>
        <v>1</v>
      </c>
      <c r="J74" s="13">
        <f t="shared" si="19"/>
        <v>0</v>
      </c>
      <c r="K74" s="13">
        <f t="shared" si="20"/>
        <v>-1</v>
      </c>
      <c r="L74" s="13">
        <f t="shared" si="25"/>
        <v>25</v>
      </c>
      <c r="M74" s="13">
        <f t="shared" si="26"/>
        <v>15</v>
      </c>
      <c r="N74" s="9">
        <f t="shared" si="21"/>
        <v>-0.5660377358490566</v>
      </c>
      <c r="O74" s="15">
        <f t="shared" si="27"/>
        <v>22.641509433962266</v>
      </c>
      <c r="P74" s="9">
        <f t="shared" si="22"/>
        <v>75.47169811320754</v>
      </c>
      <c r="Q74" s="13">
        <f t="shared" si="23"/>
        <v>0</v>
      </c>
      <c r="R74" s="13">
        <f t="shared" si="24"/>
        <v>1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25</v>
      </c>
      <c r="M75" s="13">
        <f t="shared" si="26"/>
        <v>15</v>
      </c>
      <c r="N75" s="9">
        <f t="shared" si="21"/>
        <v>0</v>
      </c>
      <c r="O75" s="15">
        <f t="shared" si="27"/>
        <v>22.641509433962266</v>
      </c>
      <c r="P75" s="9">
        <f t="shared" si="22"/>
        <v>75.47169811320754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25</v>
      </c>
      <c r="M76" s="13">
        <f t="shared" si="26"/>
        <v>15</v>
      </c>
      <c r="N76" s="9">
        <f t="shared" si="21"/>
        <v>0</v>
      </c>
      <c r="O76" s="15">
        <f t="shared" si="27"/>
        <v>22.641509433962266</v>
      </c>
      <c r="P76" s="9">
        <f t="shared" si="22"/>
        <v>75.47169811320754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25</v>
      </c>
      <c r="M77" s="13">
        <f t="shared" si="26"/>
        <v>15</v>
      </c>
      <c r="N77" s="9">
        <f t="shared" si="21"/>
        <v>0</v>
      </c>
      <c r="O77" s="15">
        <f t="shared" si="27"/>
        <v>22.641509433962266</v>
      </c>
      <c r="P77" s="9">
        <f t="shared" si="22"/>
        <v>75.47169811320754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>
        <v>1</v>
      </c>
      <c r="D78" s="1"/>
      <c r="E78" s="1"/>
      <c r="F78" s="1"/>
      <c r="G78" s="1">
        <v>1</v>
      </c>
      <c r="H78" s="1"/>
      <c r="I78" s="1"/>
      <c r="J78" s="13">
        <f t="shared" si="19"/>
        <v>1</v>
      </c>
      <c r="K78" s="13">
        <f t="shared" si="20"/>
        <v>1</v>
      </c>
      <c r="L78" s="13">
        <f t="shared" si="25"/>
        <v>26</v>
      </c>
      <c r="M78" s="13">
        <f t="shared" si="26"/>
        <v>16</v>
      </c>
      <c r="N78" s="9">
        <f t="shared" si="21"/>
        <v>1.1320754716981132</v>
      </c>
      <c r="O78" s="15">
        <f t="shared" si="27"/>
        <v>23.77358490566038</v>
      </c>
      <c r="P78" s="9">
        <f t="shared" si="22"/>
        <v>79.24528301886791</v>
      </c>
      <c r="Q78" s="13">
        <f t="shared" si="23"/>
        <v>2</v>
      </c>
      <c r="R78" s="13">
        <f t="shared" si="24"/>
        <v>0</v>
      </c>
    </row>
    <row r="79" spans="1:18" ht="15">
      <c r="A79" s="17">
        <v>32647</v>
      </c>
      <c r="B79" s="1">
        <v>1</v>
      </c>
      <c r="C79" s="3"/>
      <c r="D79" s="1"/>
      <c r="E79" s="1"/>
      <c r="F79" s="1"/>
      <c r="G79" s="1"/>
      <c r="H79" s="1"/>
      <c r="I79" s="1"/>
      <c r="J79" s="13">
        <f t="shared" si="19"/>
        <v>1</v>
      </c>
      <c r="K79" s="13">
        <f t="shared" si="20"/>
        <v>0</v>
      </c>
      <c r="L79" s="13">
        <f t="shared" si="25"/>
        <v>27</v>
      </c>
      <c r="M79" s="13">
        <f t="shared" si="26"/>
        <v>16</v>
      </c>
      <c r="N79" s="9">
        <f t="shared" si="21"/>
        <v>0.5660377358490566</v>
      </c>
      <c r="O79" s="15">
        <f t="shared" si="27"/>
        <v>24.339622641509436</v>
      </c>
      <c r="P79" s="9">
        <f t="shared" si="22"/>
        <v>81.13207547169812</v>
      </c>
      <c r="Q79" s="13">
        <f t="shared" si="23"/>
        <v>1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/>
      <c r="F80" s="1"/>
      <c r="G80" s="3">
        <v>1</v>
      </c>
      <c r="H80" s="1"/>
      <c r="I80" s="1"/>
      <c r="J80" s="13">
        <f t="shared" si="19"/>
        <v>1</v>
      </c>
      <c r="K80" s="13">
        <f t="shared" si="20"/>
        <v>1</v>
      </c>
      <c r="L80" s="13">
        <f t="shared" si="25"/>
        <v>28</v>
      </c>
      <c r="M80" s="13">
        <f t="shared" si="26"/>
        <v>17</v>
      </c>
      <c r="N80" s="9">
        <f t="shared" si="21"/>
        <v>1.1320754716981132</v>
      </c>
      <c r="O80" s="15">
        <f t="shared" si="27"/>
        <v>25.471698113207548</v>
      </c>
      <c r="P80" s="9">
        <f t="shared" si="22"/>
        <v>84.90566037735849</v>
      </c>
      <c r="Q80" s="13">
        <f t="shared" si="23"/>
        <v>2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28</v>
      </c>
      <c r="M81" s="13">
        <f t="shared" si="26"/>
        <v>17</v>
      </c>
      <c r="N81" s="9">
        <f t="shared" si="21"/>
        <v>0</v>
      </c>
      <c r="O81" s="15">
        <f t="shared" si="27"/>
        <v>25.471698113207548</v>
      </c>
      <c r="P81" s="9">
        <f t="shared" si="22"/>
        <v>84.90566037735849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>
        <v>1</v>
      </c>
      <c r="C82" s="3"/>
      <c r="D82" s="1"/>
      <c r="E82" s="1"/>
      <c r="F82" s="1"/>
      <c r="G82" s="1"/>
      <c r="H82" s="1"/>
      <c r="I82" s="1"/>
      <c r="J82" s="13">
        <f t="shared" si="19"/>
        <v>1</v>
      </c>
      <c r="K82" s="13">
        <f t="shared" si="20"/>
        <v>0</v>
      </c>
      <c r="L82" s="13">
        <f t="shared" si="25"/>
        <v>29</v>
      </c>
      <c r="M82" s="13">
        <f t="shared" si="26"/>
        <v>17</v>
      </c>
      <c r="N82" s="9">
        <f t="shared" si="21"/>
        <v>0.5660377358490566</v>
      </c>
      <c r="O82" s="15">
        <f t="shared" si="27"/>
        <v>26.037735849056606</v>
      </c>
      <c r="P82" s="9">
        <f t="shared" si="22"/>
        <v>86.79245283018868</v>
      </c>
      <c r="Q82" s="13">
        <f t="shared" si="23"/>
        <v>1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29</v>
      </c>
      <c r="M83" s="13">
        <f t="shared" si="26"/>
        <v>17</v>
      </c>
      <c r="N83" s="9">
        <f t="shared" si="21"/>
        <v>0</v>
      </c>
      <c r="O83" s="15">
        <f t="shared" si="27"/>
        <v>26.037735849056606</v>
      </c>
      <c r="P83" s="9">
        <f t="shared" si="22"/>
        <v>86.79245283018868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>
        <v>1</v>
      </c>
      <c r="H84" s="1"/>
      <c r="I84" s="1"/>
      <c r="J84" s="13">
        <f t="shared" si="19"/>
        <v>0</v>
      </c>
      <c r="K84" s="13">
        <f t="shared" si="20"/>
        <v>1</v>
      </c>
      <c r="L84" s="13">
        <f t="shared" si="25"/>
        <v>29</v>
      </c>
      <c r="M84" s="13">
        <f t="shared" si="26"/>
        <v>18</v>
      </c>
      <c r="N84" s="9">
        <f t="shared" si="21"/>
        <v>0.5660377358490566</v>
      </c>
      <c r="O84" s="15">
        <f t="shared" si="27"/>
        <v>26.603773584905664</v>
      </c>
      <c r="P84" s="9">
        <f t="shared" si="22"/>
        <v>88.67924528301886</v>
      </c>
      <c r="Q84" s="13">
        <f t="shared" si="23"/>
        <v>1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>
        <v>1</v>
      </c>
      <c r="G85" s="1">
        <v>1</v>
      </c>
      <c r="H85" s="1"/>
      <c r="I85" s="1"/>
      <c r="J85" s="13">
        <f t="shared" si="19"/>
        <v>0</v>
      </c>
      <c r="K85" s="13">
        <f t="shared" si="20"/>
        <v>2</v>
      </c>
      <c r="L85" s="13">
        <f t="shared" si="25"/>
        <v>29</v>
      </c>
      <c r="M85" s="13">
        <f t="shared" si="26"/>
        <v>20</v>
      </c>
      <c r="N85" s="9">
        <f t="shared" si="21"/>
        <v>1.1320754716981132</v>
      </c>
      <c r="O85" s="15">
        <f t="shared" si="27"/>
        <v>27.735849056603776</v>
      </c>
      <c r="P85" s="9">
        <f t="shared" si="22"/>
        <v>92.45283018867924</v>
      </c>
      <c r="Q85" s="13">
        <f t="shared" si="23"/>
        <v>2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29</v>
      </c>
      <c r="M86" s="13">
        <f t="shared" si="26"/>
        <v>20</v>
      </c>
      <c r="N86" s="9">
        <f t="shared" si="21"/>
        <v>0</v>
      </c>
      <c r="O86" s="15">
        <f t="shared" si="27"/>
        <v>27.735849056603776</v>
      </c>
      <c r="P86" s="9">
        <f t="shared" si="22"/>
        <v>92.45283018867924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29</v>
      </c>
      <c r="M87" s="13">
        <f t="shared" si="26"/>
        <v>20</v>
      </c>
      <c r="N87" s="9">
        <f t="shared" si="21"/>
        <v>0</v>
      </c>
      <c r="O87" s="15">
        <f t="shared" si="27"/>
        <v>27.735849056603776</v>
      </c>
      <c r="P87" s="9">
        <f t="shared" si="22"/>
        <v>92.45283018867924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29</v>
      </c>
      <c r="M88" s="13">
        <f t="shared" si="26"/>
        <v>20</v>
      </c>
      <c r="N88" s="9">
        <f t="shared" si="21"/>
        <v>0</v>
      </c>
      <c r="O88" s="15">
        <f t="shared" si="27"/>
        <v>27.735849056603776</v>
      </c>
      <c r="P88" s="9">
        <f t="shared" si="22"/>
        <v>92.45283018867924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>
        <v>1</v>
      </c>
      <c r="H89" s="1"/>
      <c r="I89" s="1"/>
      <c r="J89" s="13">
        <f t="shared" si="19"/>
        <v>0</v>
      </c>
      <c r="K89" s="13">
        <f t="shared" si="20"/>
        <v>1</v>
      </c>
      <c r="L89" s="13">
        <f t="shared" si="25"/>
        <v>29</v>
      </c>
      <c r="M89" s="13">
        <f t="shared" si="26"/>
        <v>21</v>
      </c>
      <c r="N89" s="9">
        <f t="shared" si="21"/>
        <v>0.5660377358490566</v>
      </c>
      <c r="O89" s="15">
        <f t="shared" si="27"/>
        <v>28.301886792452834</v>
      </c>
      <c r="P89" s="9">
        <f t="shared" si="22"/>
        <v>94.33962264150944</v>
      </c>
      <c r="Q89" s="13">
        <f t="shared" si="23"/>
        <v>1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>
        <v>1</v>
      </c>
      <c r="G90" s="1">
        <v>1</v>
      </c>
      <c r="H90" s="1"/>
      <c r="I90" s="1"/>
      <c r="J90" s="13">
        <f t="shared" si="19"/>
        <v>0</v>
      </c>
      <c r="K90" s="13">
        <f t="shared" si="20"/>
        <v>2</v>
      </c>
      <c r="L90" s="13">
        <f t="shared" si="25"/>
        <v>29</v>
      </c>
      <c r="M90" s="13">
        <f t="shared" si="26"/>
        <v>23</v>
      </c>
      <c r="N90" s="9">
        <f t="shared" si="21"/>
        <v>1.1320754716981132</v>
      </c>
      <c r="O90" s="15">
        <f t="shared" si="27"/>
        <v>29.433962264150946</v>
      </c>
      <c r="P90" s="9">
        <f t="shared" si="22"/>
        <v>98.11320754716981</v>
      </c>
      <c r="Q90" s="13">
        <f t="shared" si="23"/>
        <v>2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29</v>
      </c>
      <c r="M91" s="13">
        <f t="shared" si="26"/>
        <v>23</v>
      </c>
      <c r="N91" s="9">
        <f t="shared" si="21"/>
        <v>0</v>
      </c>
      <c r="O91" s="15">
        <f t="shared" si="27"/>
        <v>29.433962264150946</v>
      </c>
      <c r="P91" s="9">
        <f t="shared" si="22"/>
        <v>98.11320754716981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>
        <v>1</v>
      </c>
      <c r="F92" s="1"/>
      <c r="G92" s="1"/>
      <c r="H92" s="1"/>
      <c r="I92" s="1"/>
      <c r="J92" s="13">
        <f t="shared" si="19"/>
        <v>-1</v>
      </c>
      <c r="K92" s="13">
        <f t="shared" si="20"/>
        <v>0</v>
      </c>
      <c r="L92" s="13">
        <f t="shared" si="25"/>
        <v>28</v>
      </c>
      <c r="M92" s="13">
        <f t="shared" si="26"/>
        <v>23</v>
      </c>
      <c r="N92" s="9">
        <f t="shared" si="21"/>
        <v>-0.5660377358490566</v>
      </c>
      <c r="O92" s="15">
        <f t="shared" si="27"/>
        <v>28.867924528301888</v>
      </c>
      <c r="P92" s="9">
        <f t="shared" si="22"/>
        <v>96.22641509433961</v>
      </c>
      <c r="Q92" s="13">
        <f t="shared" si="23"/>
        <v>0</v>
      </c>
      <c r="R92" s="13">
        <f t="shared" si="24"/>
        <v>1</v>
      </c>
    </row>
    <row r="93" spans="1:18" ht="15">
      <c r="A93" s="17">
        <v>32661</v>
      </c>
      <c r="B93" s="1">
        <v>1</v>
      </c>
      <c r="C93" s="1"/>
      <c r="D93" s="1"/>
      <c r="E93" s="1"/>
      <c r="F93" s="1"/>
      <c r="G93" s="1"/>
      <c r="H93" s="1"/>
      <c r="I93" s="1"/>
      <c r="J93" s="13">
        <f t="shared" si="19"/>
        <v>1</v>
      </c>
      <c r="K93" s="13">
        <f t="shared" si="20"/>
        <v>0</v>
      </c>
      <c r="L93" s="13">
        <f t="shared" si="25"/>
        <v>29</v>
      </c>
      <c r="M93" s="13">
        <f t="shared" si="26"/>
        <v>23</v>
      </c>
      <c r="N93" s="9">
        <f t="shared" si="21"/>
        <v>0.5660377358490566</v>
      </c>
      <c r="O93" s="15">
        <f t="shared" si="27"/>
        <v>29.433962264150946</v>
      </c>
      <c r="P93" s="9">
        <f t="shared" si="22"/>
        <v>98.11320754716981</v>
      </c>
      <c r="Q93" s="13">
        <f t="shared" si="23"/>
        <v>1</v>
      </c>
      <c r="R93" s="13">
        <f t="shared" si="24"/>
        <v>0</v>
      </c>
    </row>
    <row r="94" spans="1:18" ht="15">
      <c r="A94" s="17">
        <v>32662</v>
      </c>
      <c r="B94" s="1">
        <v>1</v>
      </c>
      <c r="C94" s="1"/>
      <c r="D94" s="1"/>
      <c r="E94" s="1"/>
      <c r="F94" s="1"/>
      <c r="G94" s="1"/>
      <c r="H94" s="1"/>
      <c r="I94" s="1"/>
      <c r="J94" s="13">
        <f t="shared" si="19"/>
        <v>1</v>
      </c>
      <c r="K94" s="13">
        <f t="shared" si="20"/>
        <v>0</v>
      </c>
      <c r="L94" s="13">
        <f t="shared" si="25"/>
        <v>30</v>
      </c>
      <c r="M94" s="13">
        <f t="shared" si="26"/>
        <v>23</v>
      </c>
      <c r="N94" s="9">
        <f t="shared" si="21"/>
        <v>0.5660377358490566</v>
      </c>
      <c r="O94" s="15">
        <f t="shared" si="27"/>
        <v>30.000000000000004</v>
      </c>
      <c r="P94" s="9">
        <f t="shared" si="22"/>
        <v>100</v>
      </c>
      <c r="Q94" s="13">
        <f t="shared" si="23"/>
        <v>1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18</v>
      </c>
      <c r="C96" s="13">
        <f t="shared" si="28"/>
        <v>17</v>
      </c>
      <c r="D96" s="13">
        <f t="shared" si="28"/>
        <v>4</v>
      </c>
      <c r="E96" s="13">
        <f t="shared" si="28"/>
        <v>1</v>
      </c>
      <c r="F96" s="13">
        <f t="shared" si="28"/>
        <v>7</v>
      </c>
      <c r="G96" s="13">
        <f t="shared" si="28"/>
        <v>27</v>
      </c>
      <c r="H96" s="13">
        <f t="shared" si="28"/>
        <v>5</v>
      </c>
      <c r="I96" s="13">
        <f t="shared" si="28"/>
        <v>6</v>
      </c>
      <c r="J96" s="13">
        <f t="shared" si="28"/>
        <v>30</v>
      </c>
      <c r="K96" s="13">
        <f t="shared" si="28"/>
        <v>23</v>
      </c>
      <c r="L96" s="13"/>
      <c r="M96" s="13"/>
      <c r="N96" s="13">
        <f>SUM(N4:N94)</f>
        <v>30.000000000000004</v>
      </c>
      <c r="O96" s="13"/>
      <c r="P96" s="13"/>
      <c r="Q96" s="13">
        <f>SUM(Q4:Q94)</f>
        <v>69</v>
      </c>
      <c r="R96" s="13">
        <f>SUM(R4:R94)</f>
        <v>16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36">
      <selection activeCell="A4" sqref="A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1985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8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60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2</v>
      </c>
      <c r="AA11" s="9">
        <f t="shared" si="6"/>
        <v>50.00000000000001</v>
      </c>
      <c r="AB11" s="15">
        <f>SUM(Q53:Q59)+SUM(R53:R59)</f>
        <v>5</v>
      </c>
      <c r="AC11" s="15">
        <f>100*SUM(Q53:Q59)/AB11</f>
        <v>80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75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1.3333333333333333</v>
      </c>
      <c r="AA13" s="9">
        <f t="shared" si="6"/>
        <v>33.333333333333336</v>
      </c>
      <c r="AB13" s="15">
        <f>SUM(Q67:Q73)+SUM(R67:R73)</f>
        <v>2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0.6666666666666666</v>
      </c>
      <c r="AA14" s="9">
        <f t="shared" si="6"/>
        <v>16.666666666666668</v>
      </c>
      <c r="AB14" s="15">
        <f>SUM(Q74:Q80)+SUM(R74:R80)</f>
        <v>1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2</v>
      </c>
      <c r="AC15" s="15">
        <f>100*SUM(Q81:Q87)/AB15</f>
        <v>50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3.9999999999999996</v>
      </c>
      <c r="AA17" s="13">
        <f>SUM(AA4:AA16)</f>
        <v>100.00000000000001</v>
      </c>
      <c r="AB17" s="13">
        <f>SUM(AB4:AB16)</f>
        <v>10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>
        <v>1</v>
      </c>
      <c r="H54" s="1"/>
      <c r="I54" s="1"/>
      <c r="J54" s="13">
        <f t="shared" si="10"/>
        <v>0</v>
      </c>
      <c r="K54" s="13">
        <f t="shared" si="11"/>
        <v>1</v>
      </c>
      <c r="L54" s="13">
        <f t="shared" si="16"/>
        <v>0</v>
      </c>
      <c r="M54" s="13">
        <f t="shared" si="17"/>
        <v>1</v>
      </c>
      <c r="N54" s="9">
        <f t="shared" si="12"/>
        <v>0.6666666666666666</v>
      </c>
      <c r="O54" s="15">
        <f t="shared" si="18"/>
        <v>0.6666666666666666</v>
      </c>
      <c r="P54" s="9">
        <f t="shared" si="13"/>
        <v>16.666666666666668</v>
      </c>
      <c r="Q54" s="13">
        <f t="shared" si="14"/>
        <v>1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>
        <v>1</v>
      </c>
      <c r="H55" s="3"/>
      <c r="I55" s="1">
        <v>1</v>
      </c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1</v>
      </c>
      <c r="N55" s="9">
        <f t="shared" si="12"/>
        <v>0</v>
      </c>
      <c r="O55" s="15">
        <f t="shared" si="18"/>
        <v>0.6666666666666666</v>
      </c>
      <c r="P55" s="9">
        <f t="shared" si="13"/>
        <v>16.666666666666668</v>
      </c>
      <c r="Q55" s="13">
        <f t="shared" si="14"/>
        <v>1</v>
      </c>
      <c r="R55" s="13">
        <f t="shared" si="15"/>
        <v>1</v>
      </c>
    </row>
    <row r="56" spans="1:18" ht="15">
      <c r="A56" s="17">
        <v>32624</v>
      </c>
      <c r="B56" s="1"/>
      <c r="C56" s="1"/>
      <c r="D56" s="1"/>
      <c r="E56" s="1"/>
      <c r="F56" s="1"/>
      <c r="G56" s="1">
        <v>1</v>
      </c>
      <c r="H56" s="1"/>
      <c r="I56" s="1"/>
      <c r="J56" s="13">
        <f t="shared" si="10"/>
        <v>0</v>
      </c>
      <c r="K56" s="13">
        <f t="shared" si="11"/>
        <v>1</v>
      </c>
      <c r="L56" s="13">
        <f t="shared" si="16"/>
        <v>0</v>
      </c>
      <c r="M56" s="13">
        <f t="shared" si="17"/>
        <v>2</v>
      </c>
      <c r="N56" s="9">
        <f t="shared" si="12"/>
        <v>0.6666666666666666</v>
      </c>
      <c r="O56" s="15">
        <f t="shared" si="18"/>
        <v>1.3333333333333333</v>
      </c>
      <c r="P56" s="9">
        <f t="shared" si="13"/>
        <v>33.333333333333336</v>
      </c>
      <c r="Q56" s="13">
        <f t="shared" si="14"/>
        <v>1</v>
      </c>
      <c r="R56" s="13">
        <f t="shared" si="15"/>
        <v>0</v>
      </c>
    </row>
    <row r="57" spans="1:18" ht="15">
      <c r="A57" s="17">
        <v>32625</v>
      </c>
      <c r="B57" s="3">
        <v>1</v>
      </c>
      <c r="C57" s="3"/>
      <c r="D57" s="1"/>
      <c r="E57" s="1"/>
      <c r="F57" s="3"/>
      <c r="G57" s="3"/>
      <c r="H57" s="1"/>
      <c r="I57" s="3"/>
      <c r="J57" s="13">
        <f t="shared" si="10"/>
        <v>1</v>
      </c>
      <c r="K57" s="13">
        <f t="shared" si="11"/>
        <v>0</v>
      </c>
      <c r="L57" s="13">
        <f t="shared" si="16"/>
        <v>1</v>
      </c>
      <c r="M57" s="13">
        <f t="shared" si="17"/>
        <v>2</v>
      </c>
      <c r="N57" s="9">
        <f t="shared" si="12"/>
        <v>0.6666666666666666</v>
      </c>
      <c r="O57" s="15">
        <f t="shared" si="18"/>
        <v>2</v>
      </c>
      <c r="P57" s="9">
        <f t="shared" si="13"/>
        <v>50.00000000000001</v>
      </c>
      <c r="Q57" s="13">
        <f t="shared" si="14"/>
        <v>1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2</v>
      </c>
      <c r="N58" s="9">
        <f t="shared" si="12"/>
        <v>0</v>
      </c>
      <c r="O58" s="15">
        <f t="shared" si="18"/>
        <v>2</v>
      </c>
      <c r="P58" s="9">
        <f t="shared" si="13"/>
        <v>50.00000000000001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2</v>
      </c>
      <c r="N59" s="9">
        <f t="shared" si="12"/>
        <v>0</v>
      </c>
      <c r="O59" s="15">
        <f t="shared" si="18"/>
        <v>2</v>
      </c>
      <c r="P59" s="9">
        <f t="shared" si="13"/>
        <v>50.00000000000001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2</v>
      </c>
      <c r="N60" s="9">
        <f t="shared" si="12"/>
        <v>0</v>
      </c>
      <c r="O60" s="15">
        <f t="shared" si="18"/>
        <v>2</v>
      </c>
      <c r="P60" s="9">
        <f t="shared" si="13"/>
        <v>50.00000000000001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2</v>
      </c>
      <c r="N61" s="9">
        <f t="shared" si="12"/>
        <v>0</v>
      </c>
      <c r="O61" s="15">
        <f t="shared" si="18"/>
        <v>2</v>
      </c>
      <c r="P61" s="9">
        <f t="shared" si="13"/>
        <v>50.00000000000001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2</v>
      </c>
      <c r="N62" s="9">
        <f t="shared" si="12"/>
        <v>0</v>
      </c>
      <c r="O62" s="15">
        <f t="shared" si="18"/>
        <v>2</v>
      </c>
      <c r="P62" s="9">
        <f t="shared" si="13"/>
        <v>50.00000000000001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2</v>
      </c>
      <c r="N63" s="9">
        <f t="shared" si="12"/>
        <v>0</v>
      </c>
      <c r="O63" s="15">
        <f t="shared" si="18"/>
        <v>2</v>
      </c>
      <c r="P63" s="9">
        <f t="shared" si="13"/>
        <v>50.00000000000001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2</v>
      </c>
      <c r="N64" s="9">
        <f t="shared" si="12"/>
        <v>0</v>
      </c>
      <c r="O64" s="15">
        <f t="shared" si="18"/>
        <v>2</v>
      </c>
      <c r="P64" s="9">
        <f t="shared" si="13"/>
        <v>50.00000000000001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2</v>
      </c>
      <c r="N65" s="9">
        <f t="shared" si="12"/>
        <v>0</v>
      </c>
      <c r="O65" s="15">
        <f t="shared" si="18"/>
        <v>2</v>
      </c>
      <c r="P65" s="9">
        <f t="shared" si="13"/>
        <v>50.00000000000001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2</v>
      </c>
      <c r="N66" s="9">
        <f t="shared" si="12"/>
        <v>0</v>
      </c>
      <c r="O66" s="15">
        <f t="shared" si="18"/>
        <v>2</v>
      </c>
      <c r="P66" s="9">
        <f t="shared" si="13"/>
        <v>50.00000000000001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2</v>
      </c>
      <c r="N67" s="9">
        <f t="shared" si="12"/>
        <v>0</v>
      </c>
      <c r="O67" s="15">
        <f t="shared" si="18"/>
        <v>2</v>
      </c>
      <c r="P67" s="9">
        <f t="shared" si="13"/>
        <v>50.00000000000001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2</v>
      </c>
      <c r="P68" s="9">
        <f aca="true" t="shared" si="22" ref="P68:P94">O68*100/$N$96</f>
        <v>50.00000000000001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>
        <v>1</v>
      </c>
      <c r="C69" s="1"/>
      <c r="D69" s="1"/>
      <c r="E69" s="1"/>
      <c r="F69" s="1"/>
      <c r="G69" s="1"/>
      <c r="H69" s="1"/>
      <c r="I69" s="1"/>
      <c r="J69" s="13">
        <f t="shared" si="19"/>
        <v>1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2</v>
      </c>
      <c r="N69" s="9">
        <f t="shared" si="21"/>
        <v>0.6666666666666666</v>
      </c>
      <c r="O69" s="15">
        <f aca="true" t="shared" si="27" ref="O69:O94">O68+N69</f>
        <v>2.6666666666666665</v>
      </c>
      <c r="P69" s="9">
        <f t="shared" si="22"/>
        <v>66.66666666666667</v>
      </c>
      <c r="Q69" s="13">
        <f t="shared" si="23"/>
        <v>1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2</v>
      </c>
      <c r="N70" s="9">
        <f t="shared" si="21"/>
        <v>0</v>
      </c>
      <c r="O70" s="15">
        <f t="shared" si="27"/>
        <v>2.6666666666666665</v>
      </c>
      <c r="P70" s="9">
        <f t="shared" si="22"/>
        <v>66.66666666666667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2</v>
      </c>
      <c r="N71" s="9">
        <f t="shared" si="21"/>
        <v>0</v>
      </c>
      <c r="O71" s="15">
        <f t="shared" si="27"/>
        <v>2.6666666666666665</v>
      </c>
      <c r="P71" s="9">
        <f t="shared" si="22"/>
        <v>66.66666666666667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2</v>
      </c>
      <c r="N72" s="9">
        <f t="shared" si="21"/>
        <v>0</v>
      </c>
      <c r="O72" s="15">
        <f t="shared" si="27"/>
        <v>2.6666666666666665</v>
      </c>
      <c r="P72" s="9">
        <f t="shared" si="22"/>
        <v>66.66666666666667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>
        <v>1</v>
      </c>
      <c r="D73" s="2"/>
      <c r="E73" s="1"/>
      <c r="F73" s="1"/>
      <c r="G73" s="3"/>
      <c r="H73" s="1"/>
      <c r="I73" s="1"/>
      <c r="J73" s="13">
        <f t="shared" si="19"/>
        <v>1</v>
      </c>
      <c r="K73" s="13">
        <f t="shared" si="20"/>
        <v>0</v>
      </c>
      <c r="L73" s="13">
        <f t="shared" si="25"/>
        <v>3</v>
      </c>
      <c r="M73" s="13">
        <f t="shared" si="26"/>
        <v>2</v>
      </c>
      <c r="N73" s="9">
        <f t="shared" si="21"/>
        <v>0.6666666666666666</v>
      </c>
      <c r="O73" s="15">
        <f t="shared" si="27"/>
        <v>3.333333333333333</v>
      </c>
      <c r="P73" s="9">
        <f t="shared" si="22"/>
        <v>83.33333333333334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2</v>
      </c>
      <c r="N74" s="9">
        <f t="shared" si="21"/>
        <v>0</v>
      </c>
      <c r="O74" s="15">
        <f t="shared" si="27"/>
        <v>3.333333333333333</v>
      </c>
      <c r="P74" s="9">
        <f t="shared" si="22"/>
        <v>83.33333333333334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2</v>
      </c>
      <c r="N75" s="9">
        <f t="shared" si="21"/>
        <v>0</v>
      </c>
      <c r="O75" s="15">
        <f t="shared" si="27"/>
        <v>3.333333333333333</v>
      </c>
      <c r="P75" s="9">
        <f t="shared" si="22"/>
        <v>83.33333333333334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>
        <v>1</v>
      </c>
      <c r="D76" s="1"/>
      <c r="E76" s="1"/>
      <c r="F76" s="1"/>
      <c r="G76" s="1"/>
      <c r="H76" s="1"/>
      <c r="I76" s="1"/>
      <c r="J76" s="13">
        <f t="shared" si="19"/>
        <v>1</v>
      </c>
      <c r="K76" s="13">
        <f t="shared" si="20"/>
        <v>0</v>
      </c>
      <c r="L76" s="13">
        <f t="shared" si="25"/>
        <v>4</v>
      </c>
      <c r="M76" s="13">
        <f t="shared" si="26"/>
        <v>2</v>
      </c>
      <c r="N76" s="9">
        <f t="shared" si="21"/>
        <v>0.6666666666666666</v>
      </c>
      <c r="O76" s="15">
        <f t="shared" si="27"/>
        <v>3.9999999999999996</v>
      </c>
      <c r="P76" s="9">
        <f t="shared" si="22"/>
        <v>100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4</v>
      </c>
      <c r="M77" s="13">
        <f t="shared" si="26"/>
        <v>2</v>
      </c>
      <c r="N77" s="9">
        <f t="shared" si="21"/>
        <v>0</v>
      </c>
      <c r="O77" s="15">
        <f t="shared" si="27"/>
        <v>3.9999999999999996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4</v>
      </c>
      <c r="M78" s="13">
        <f t="shared" si="26"/>
        <v>2</v>
      </c>
      <c r="N78" s="9">
        <f t="shared" si="21"/>
        <v>0</v>
      </c>
      <c r="O78" s="15">
        <f t="shared" si="27"/>
        <v>3.9999999999999996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4</v>
      </c>
      <c r="M79" s="13">
        <f t="shared" si="26"/>
        <v>2</v>
      </c>
      <c r="N79" s="9">
        <f t="shared" si="21"/>
        <v>0</v>
      </c>
      <c r="O79" s="15">
        <f t="shared" si="27"/>
        <v>3.9999999999999996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4</v>
      </c>
      <c r="M80" s="13">
        <f t="shared" si="26"/>
        <v>2</v>
      </c>
      <c r="N80" s="9">
        <f t="shared" si="21"/>
        <v>0</v>
      </c>
      <c r="O80" s="15">
        <f t="shared" si="27"/>
        <v>3.9999999999999996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>
        <v>1</v>
      </c>
      <c r="D81" s="1"/>
      <c r="E81" s="1"/>
      <c r="F81" s="1"/>
      <c r="G81" s="1"/>
      <c r="H81" s="1"/>
      <c r="I81" s="1"/>
      <c r="J81" s="13">
        <f t="shared" si="19"/>
        <v>1</v>
      </c>
      <c r="K81" s="13">
        <f t="shared" si="20"/>
        <v>0</v>
      </c>
      <c r="L81" s="13">
        <f t="shared" si="25"/>
        <v>5</v>
      </c>
      <c r="M81" s="13">
        <f t="shared" si="26"/>
        <v>2</v>
      </c>
      <c r="N81" s="9">
        <f t="shared" si="21"/>
        <v>0.6666666666666666</v>
      </c>
      <c r="O81" s="15">
        <f t="shared" si="27"/>
        <v>4.666666666666666</v>
      </c>
      <c r="P81" s="9">
        <f t="shared" si="22"/>
        <v>116.66666666666667</v>
      </c>
      <c r="Q81" s="13">
        <f t="shared" si="23"/>
        <v>1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5</v>
      </c>
      <c r="M82" s="13">
        <f t="shared" si="26"/>
        <v>2</v>
      </c>
      <c r="N82" s="9">
        <f t="shared" si="21"/>
        <v>0</v>
      </c>
      <c r="O82" s="15">
        <f t="shared" si="27"/>
        <v>4.666666666666666</v>
      </c>
      <c r="P82" s="9">
        <f t="shared" si="22"/>
        <v>116.66666666666667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5</v>
      </c>
      <c r="M83" s="13">
        <f t="shared" si="26"/>
        <v>2</v>
      </c>
      <c r="N83" s="9">
        <f t="shared" si="21"/>
        <v>0</v>
      </c>
      <c r="O83" s="15">
        <f t="shared" si="27"/>
        <v>4.666666666666666</v>
      </c>
      <c r="P83" s="9">
        <f t="shared" si="22"/>
        <v>116.66666666666667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5</v>
      </c>
      <c r="M84" s="13">
        <f t="shared" si="26"/>
        <v>2</v>
      </c>
      <c r="N84" s="9">
        <f t="shared" si="21"/>
        <v>0</v>
      </c>
      <c r="O84" s="15">
        <f t="shared" si="27"/>
        <v>4.666666666666666</v>
      </c>
      <c r="P84" s="9">
        <f t="shared" si="22"/>
        <v>116.66666666666667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5</v>
      </c>
      <c r="M85" s="13">
        <f t="shared" si="26"/>
        <v>2</v>
      </c>
      <c r="N85" s="9">
        <f t="shared" si="21"/>
        <v>0</v>
      </c>
      <c r="O85" s="15">
        <f t="shared" si="27"/>
        <v>4.666666666666666</v>
      </c>
      <c r="P85" s="9">
        <f t="shared" si="22"/>
        <v>116.66666666666667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>
        <v>1</v>
      </c>
      <c r="E86" s="1"/>
      <c r="F86" s="1"/>
      <c r="G86" s="1"/>
      <c r="H86" s="1"/>
      <c r="I86" s="1"/>
      <c r="J86" s="13">
        <f t="shared" si="19"/>
        <v>-1</v>
      </c>
      <c r="K86" s="13">
        <f t="shared" si="20"/>
        <v>0</v>
      </c>
      <c r="L86" s="13">
        <f t="shared" si="25"/>
        <v>4</v>
      </c>
      <c r="M86" s="13">
        <f t="shared" si="26"/>
        <v>2</v>
      </c>
      <c r="N86" s="9">
        <f t="shared" si="21"/>
        <v>-0.6666666666666666</v>
      </c>
      <c r="O86" s="15">
        <f t="shared" si="27"/>
        <v>3.9999999999999996</v>
      </c>
      <c r="P86" s="9">
        <f t="shared" si="22"/>
        <v>100</v>
      </c>
      <c r="Q86" s="13">
        <f t="shared" si="23"/>
        <v>0</v>
      </c>
      <c r="R86" s="13">
        <f t="shared" si="24"/>
        <v>1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4</v>
      </c>
      <c r="M87" s="13">
        <f t="shared" si="26"/>
        <v>2</v>
      </c>
      <c r="N87" s="9">
        <f t="shared" si="21"/>
        <v>0</v>
      </c>
      <c r="O87" s="15">
        <f t="shared" si="27"/>
        <v>3.9999999999999996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4</v>
      </c>
      <c r="M88" s="13">
        <f t="shared" si="26"/>
        <v>2</v>
      </c>
      <c r="N88" s="9">
        <f t="shared" si="21"/>
        <v>0</v>
      </c>
      <c r="O88" s="15">
        <f t="shared" si="27"/>
        <v>3.9999999999999996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4</v>
      </c>
      <c r="M89" s="13">
        <f t="shared" si="26"/>
        <v>2</v>
      </c>
      <c r="N89" s="9">
        <f t="shared" si="21"/>
        <v>0</v>
      </c>
      <c r="O89" s="15">
        <f t="shared" si="27"/>
        <v>3.9999999999999996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4</v>
      </c>
      <c r="M90" s="13">
        <f t="shared" si="26"/>
        <v>2</v>
      </c>
      <c r="N90" s="9">
        <f t="shared" si="21"/>
        <v>0</v>
      </c>
      <c r="O90" s="15">
        <f t="shared" si="27"/>
        <v>3.9999999999999996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4</v>
      </c>
      <c r="M91" s="13">
        <f t="shared" si="26"/>
        <v>2</v>
      </c>
      <c r="N91" s="9">
        <f t="shared" si="21"/>
        <v>0</v>
      </c>
      <c r="O91" s="15">
        <f t="shared" si="27"/>
        <v>3.9999999999999996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4</v>
      </c>
      <c r="M92" s="13">
        <f t="shared" si="26"/>
        <v>2</v>
      </c>
      <c r="N92" s="9">
        <f t="shared" si="21"/>
        <v>0</v>
      </c>
      <c r="O92" s="15">
        <f t="shared" si="27"/>
        <v>3.9999999999999996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4</v>
      </c>
      <c r="M93" s="13">
        <f t="shared" si="26"/>
        <v>2</v>
      </c>
      <c r="N93" s="9">
        <f t="shared" si="21"/>
        <v>0</v>
      </c>
      <c r="O93" s="15">
        <f t="shared" si="27"/>
        <v>3.9999999999999996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4</v>
      </c>
      <c r="M94" s="13">
        <f t="shared" si="26"/>
        <v>2</v>
      </c>
      <c r="N94" s="9">
        <f t="shared" si="21"/>
        <v>0</v>
      </c>
      <c r="O94" s="15">
        <f t="shared" si="27"/>
        <v>3.9999999999999996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3</v>
      </c>
      <c r="D96" s="13">
        <f t="shared" si="28"/>
        <v>1</v>
      </c>
      <c r="E96" s="13">
        <f t="shared" si="28"/>
        <v>0</v>
      </c>
      <c r="F96" s="13">
        <f t="shared" si="28"/>
        <v>0</v>
      </c>
      <c r="G96" s="13">
        <f t="shared" si="28"/>
        <v>3</v>
      </c>
      <c r="H96" s="13">
        <f t="shared" si="28"/>
        <v>0</v>
      </c>
      <c r="I96" s="13">
        <f t="shared" si="28"/>
        <v>1</v>
      </c>
      <c r="J96" s="13">
        <f t="shared" si="28"/>
        <v>4</v>
      </c>
      <c r="K96" s="13">
        <f t="shared" si="28"/>
        <v>2</v>
      </c>
      <c r="L96" s="13"/>
      <c r="M96" s="13"/>
      <c r="N96" s="13">
        <f>SUM(N4:N94)</f>
        <v>3.9999999999999996</v>
      </c>
      <c r="O96" s="13"/>
      <c r="P96" s="13"/>
      <c r="Q96" s="13">
        <f>SUM(Q4:Q94)</f>
        <v>8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M29" sqref="M2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5">
      <selection activeCell="F77" sqref="F7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63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2000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9</v>
      </c>
      <c r="W5" s="8"/>
      <c r="X5" s="8"/>
      <c r="Y5" s="18" t="s">
        <v>30</v>
      </c>
      <c r="Z5" s="15">
        <f>SUM(N11:N17)</f>
        <v>-0.07692307692307693</v>
      </c>
      <c r="AA5" s="9">
        <f t="shared" si="6"/>
        <v>-7.6923076923076925</v>
      </c>
      <c r="AB5" s="15">
        <f>SUM(Q11:Q17)+SUM(R11:R17)</f>
        <v>1</v>
      </c>
      <c r="AC5" s="15">
        <f>100*SUM(Q11:Q17)/AB5</f>
        <v>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22</v>
      </c>
      <c r="W6" s="8"/>
      <c r="X6" s="18" t="s">
        <v>32</v>
      </c>
      <c r="Z6" s="15">
        <f>SUM(N18:N24)</f>
        <v>0.23076923076923078</v>
      </c>
      <c r="AA6" s="9">
        <f t="shared" si="6"/>
        <v>23.076923076923077</v>
      </c>
      <c r="AB6" s="15">
        <f>SUM(Q18:Q24)+SUM(R18:R24)</f>
        <v>5</v>
      </c>
      <c r="AC6" s="15">
        <f>100*SUM(Q18:Q24)/AB6</f>
        <v>80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70.96774193548387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2</v>
      </c>
      <c r="AC7" s="15">
        <f>100*SUM(Q25:Q31)/AB7</f>
        <v>50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0.07692307692307693</v>
      </c>
      <c r="AA8" s="9">
        <f t="shared" si="6"/>
        <v>7.6923076923076925</v>
      </c>
      <c r="AB8" s="15">
        <f>SUM(Q32:Q38)+SUM(R32:R38)</f>
        <v>5</v>
      </c>
      <c r="AC8" s="15">
        <f>100*SUM(Q32:Q38)/AB8</f>
        <v>60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0.3076923076923077</v>
      </c>
      <c r="AA9" s="9">
        <f t="shared" si="6"/>
        <v>30.76923076923077</v>
      </c>
      <c r="AB9" s="15">
        <f>SUM(Q39:Q45)+SUM(R39:R45)</f>
        <v>4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0.15384615384615385</v>
      </c>
      <c r="AA10" s="9">
        <f t="shared" si="6"/>
        <v>15.384615384615385</v>
      </c>
      <c r="AB10" s="15">
        <f>SUM(Q46:Q52)+SUM(R46:R52)</f>
        <v>6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91.66666666666666</v>
      </c>
      <c r="W11" s="8"/>
      <c r="Y11" s="20" t="s">
        <v>39</v>
      </c>
      <c r="Z11" s="15">
        <f>SUM(N53:N59)</f>
        <v>0.23076923076923078</v>
      </c>
      <c r="AA11" s="9">
        <f t="shared" si="6"/>
        <v>23.076923076923077</v>
      </c>
      <c r="AB11" s="15">
        <f>SUM(Q53:Q59)+SUM(R53:R59)</f>
        <v>3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72.72727272727273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>
        <v>1</v>
      </c>
      <c r="F13" s="1"/>
      <c r="G13" s="1"/>
      <c r="H13" s="1"/>
      <c r="I13" s="1"/>
      <c r="J13" s="13">
        <f t="shared" si="0"/>
        <v>-1</v>
      </c>
      <c r="K13" s="13">
        <f t="shared" si="1"/>
        <v>0</v>
      </c>
      <c r="L13" s="13">
        <f t="shared" si="7"/>
        <v>-1</v>
      </c>
      <c r="M13" s="13">
        <f t="shared" si="8"/>
        <v>0</v>
      </c>
      <c r="N13" s="9">
        <f t="shared" si="2"/>
        <v>-0.07692307692307693</v>
      </c>
      <c r="O13" s="15">
        <f t="shared" si="9"/>
        <v>-0.07692307692307693</v>
      </c>
      <c r="P13" s="9">
        <f t="shared" si="3"/>
        <v>-7.6923076923076925</v>
      </c>
      <c r="Q13" s="13">
        <f t="shared" si="4"/>
        <v>0</v>
      </c>
      <c r="R13" s="13">
        <f t="shared" si="5"/>
        <v>1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2</v>
      </c>
      <c r="AC13" s="15">
        <f>100*SUM(Q67:Q73)/AB13</f>
        <v>50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-0.07692307692307693</v>
      </c>
      <c r="P14" s="9">
        <f t="shared" si="3"/>
        <v>-7.6923076923076925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0.07692307692307693</v>
      </c>
      <c r="AA14" s="9">
        <f t="shared" si="6"/>
        <v>7.6923076923076925</v>
      </c>
      <c r="AB14" s="15">
        <f>SUM(Q74:Q80)+SUM(R74:R80)</f>
        <v>1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-1</v>
      </c>
      <c r="M15" s="13">
        <f t="shared" si="8"/>
        <v>0</v>
      </c>
      <c r="N15" s="9">
        <f t="shared" si="2"/>
        <v>0</v>
      </c>
      <c r="O15" s="15">
        <f t="shared" si="9"/>
        <v>-0.07692307692307693</v>
      </c>
      <c r="P15" s="9">
        <f t="shared" si="3"/>
        <v>-7.6923076923076925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-1</v>
      </c>
      <c r="M16" s="13">
        <f t="shared" si="8"/>
        <v>0</v>
      </c>
      <c r="N16" s="9">
        <f t="shared" si="2"/>
        <v>0</v>
      </c>
      <c r="O16" s="15">
        <f t="shared" si="9"/>
        <v>-0.07692307692307693</v>
      </c>
      <c r="P16" s="9">
        <f t="shared" si="3"/>
        <v>-7.6923076923076925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-1</v>
      </c>
      <c r="M17" s="13">
        <f t="shared" si="8"/>
        <v>0</v>
      </c>
      <c r="N17" s="9">
        <f t="shared" si="2"/>
        <v>0</v>
      </c>
      <c r="O17" s="15">
        <f t="shared" si="9"/>
        <v>-0.07692307692307693</v>
      </c>
      <c r="P17" s="9">
        <f t="shared" si="3"/>
        <v>-7.6923076923076925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31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0</v>
      </c>
      <c r="O18" s="15">
        <f t="shared" si="9"/>
        <v>-0.07692307692307693</v>
      </c>
      <c r="P18" s="9">
        <f t="shared" si="3"/>
        <v>-7.6923076923076925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-0.07692307692307693</v>
      </c>
      <c r="P19" s="9">
        <f t="shared" si="3"/>
        <v>-7.6923076923076925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>
        <v>1</v>
      </c>
      <c r="C20" s="3">
        <v>1</v>
      </c>
      <c r="D20" s="1">
        <v>1</v>
      </c>
      <c r="E20" s="1"/>
      <c r="F20" s="1"/>
      <c r="G20" s="3"/>
      <c r="H20" s="1"/>
      <c r="I20" s="1"/>
      <c r="J20" s="13">
        <f t="shared" si="0"/>
        <v>1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0.07692307692307693</v>
      </c>
      <c r="O20" s="15">
        <f t="shared" si="9"/>
        <v>0</v>
      </c>
      <c r="P20" s="9">
        <f t="shared" si="3"/>
        <v>0</v>
      </c>
      <c r="Q20" s="13">
        <f t="shared" si="4"/>
        <v>2</v>
      </c>
      <c r="R20" s="13">
        <f t="shared" si="5"/>
        <v>1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>
        <v>2</v>
      </c>
      <c r="D24" s="1"/>
      <c r="E24" s="3"/>
      <c r="F24" s="1"/>
      <c r="G24" s="3"/>
      <c r="H24" s="1"/>
      <c r="I24" s="1"/>
      <c r="J24" s="13">
        <f t="shared" si="0"/>
        <v>2</v>
      </c>
      <c r="K24" s="13">
        <f t="shared" si="1"/>
        <v>0</v>
      </c>
      <c r="L24" s="13">
        <f t="shared" si="7"/>
        <v>2</v>
      </c>
      <c r="M24" s="13">
        <f t="shared" si="8"/>
        <v>0</v>
      </c>
      <c r="N24" s="9">
        <f t="shared" si="2"/>
        <v>0.15384615384615385</v>
      </c>
      <c r="O24" s="15">
        <f t="shared" si="9"/>
        <v>0.15384615384615385</v>
      </c>
      <c r="P24" s="9">
        <f t="shared" si="3"/>
        <v>15.384615384615385</v>
      </c>
      <c r="Q24" s="13">
        <f t="shared" si="4"/>
        <v>2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2</v>
      </c>
      <c r="M25" s="13">
        <f t="shared" si="8"/>
        <v>0</v>
      </c>
      <c r="N25" s="9">
        <f t="shared" si="2"/>
        <v>0</v>
      </c>
      <c r="O25" s="15">
        <f t="shared" si="9"/>
        <v>0.15384615384615385</v>
      </c>
      <c r="P25" s="9">
        <f t="shared" si="3"/>
        <v>15.384615384615385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>
        <v>1</v>
      </c>
      <c r="H26" s="1"/>
      <c r="I26" s="1"/>
      <c r="J26" s="13">
        <f t="shared" si="0"/>
        <v>0</v>
      </c>
      <c r="K26" s="13">
        <f t="shared" si="1"/>
        <v>1</v>
      </c>
      <c r="L26" s="13">
        <f t="shared" si="7"/>
        <v>2</v>
      </c>
      <c r="M26" s="13">
        <f t="shared" si="8"/>
        <v>1</v>
      </c>
      <c r="N26" s="9">
        <f t="shared" si="2"/>
        <v>0.07692307692307693</v>
      </c>
      <c r="O26" s="15">
        <f t="shared" si="9"/>
        <v>0.23076923076923078</v>
      </c>
      <c r="P26" s="9">
        <f t="shared" si="3"/>
        <v>23.076923076923077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2</v>
      </c>
      <c r="M27" s="13">
        <f t="shared" si="8"/>
        <v>1</v>
      </c>
      <c r="N27" s="9">
        <f t="shared" si="2"/>
        <v>0</v>
      </c>
      <c r="O27" s="15">
        <f t="shared" si="9"/>
        <v>0.23076923076923078</v>
      </c>
      <c r="P27" s="9">
        <f t="shared" si="3"/>
        <v>23.076923076923077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2</v>
      </c>
      <c r="M28" s="13">
        <f t="shared" si="8"/>
        <v>1</v>
      </c>
      <c r="N28" s="9">
        <f t="shared" si="2"/>
        <v>0</v>
      </c>
      <c r="O28" s="15">
        <f t="shared" si="9"/>
        <v>0.23076923076923078</v>
      </c>
      <c r="P28" s="9">
        <f t="shared" si="3"/>
        <v>23.076923076923077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1</v>
      </c>
      <c r="N29" s="9">
        <f t="shared" si="2"/>
        <v>0</v>
      </c>
      <c r="O29" s="15">
        <f t="shared" si="9"/>
        <v>0.23076923076923078</v>
      </c>
      <c r="P29" s="9">
        <f t="shared" si="3"/>
        <v>23.076923076923077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2</v>
      </c>
      <c r="M30" s="13">
        <f t="shared" si="8"/>
        <v>1</v>
      </c>
      <c r="N30" s="9">
        <f t="shared" si="2"/>
        <v>0</v>
      </c>
      <c r="O30" s="15">
        <f t="shared" si="9"/>
        <v>0.23076923076923078</v>
      </c>
      <c r="P30" s="9">
        <f t="shared" si="3"/>
        <v>23.076923076923077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>
        <v>1</v>
      </c>
      <c r="F31" s="3"/>
      <c r="G31" s="3"/>
      <c r="H31" s="1"/>
      <c r="I31" s="3"/>
      <c r="J31" s="13">
        <f t="shared" si="0"/>
        <v>-1</v>
      </c>
      <c r="K31" s="13">
        <f t="shared" si="1"/>
        <v>0</v>
      </c>
      <c r="L31" s="13">
        <f t="shared" si="7"/>
        <v>1</v>
      </c>
      <c r="M31" s="13">
        <f t="shared" si="8"/>
        <v>1</v>
      </c>
      <c r="N31" s="9">
        <f t="shared" si="2"/>
        <v>-0.07692307692307693</v>
      </c>
      <c r="O31" s="15">
        <f t="shared" si="9"/>
        <v>0.15384615384615385</v>
      </c>
      <c r="P31" s="9">
        <f t="shared" si="3"/>
        <v>15.384615384615385</v>
      </c>
      <c r="Q31" s="13">
        <f t="shared" si="4"/>
        <v>0</v>
      </c>
      <c r="R31" s="13">
        <f t="shared" si="5"/>
        <v>1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1</v>
      </c>
      <c r="N32" s="9">
        <f t="shared" si="2"/>
        <v>0</v>
      </c>
      <c r="O32" s="15">
        <f t="shared" si="9"/>
        <v>0.15384615384615385</v>
      </c>
      <c r="P32" s="9">
        <f t="shared" si="3"/>
        <v>15.384615384615385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1</v>
      </c>
      <c r="N33" s="9">
        <f t="shared" si="2"/>
        <v>0</v>
      </c>
      <c r="O33" s="15">
        <f t="shared" si="9"/>
        <v>0.15384615384615385</v>
      </c>
      <c r="P33" s="9">
        <f t="shared" si="3"/>
        <v>15.384615384615385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>
        <v>2</v>
      </c>
      <c r="E34" s="3"/>
      <c r="F34" s="1"/>
      <c r="G34" s="3">
        <v>2</v>
      </c>
      <c r="H34" s="1"/>
      <c r="I34" s="1"/>
      <c r="J34" s="13">
        <f t="shared" si="0"/>
        <v>-2</v>
      </c>
      <c r="K34" s="13">
        <f t="shared" si="1"/>
        <v>2</v>
      </c>
      <c r="L34" s="13">
        <f t="shared" si="7"/>
        <v>-1</v>
      </c>
      <c r="M34" s="13">
        <f t="shared" si="8"/>
        <v>3</v>
      </c>
      <c r="N34" s="9">
        <f t="shared" si="2"/>
        <v>0</v>
      </c>
      <c r="O34" s="15">
        <f t="shared" si="9"/>
        <v>0.15384615384615385</v>
      </c>
      <c r="P34" s="9">
        <f t="shared" si="3"/>
        <v>15.384615384615385</v>
      </c>
      <c r="Q34" s="13">
        <f t="shared" si="4"/>
        <v>2</v>
      </c>
      <c r="R34" s="13">
        <f t="shared" si="5"/>
        <v>2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-1</v>
      </c>
      <c r="M35" s="13">
        <f t="shared" si="8"/>
        <v>3</v>
      </c>
      <c r="N35" s="9">
        <f t="shared" si="2"/>
        <v>0</v>
      </c>
      <c r="O35" s="15">
        <f t="shared" si="9"/>
        <v>0.15384615384615385</v>
      </c>
      <c r="P35" s="9">
        <f t="shared" si="3"/>
        <v>15.384615384615385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-1</v>
      </c>
      <c r="M36" s="13">
        <f t="shared" si="8"/>
        <v>3</v>
      </c>
      <c r="N36" s="9">
        <f aca="true" t="shared" si="12" ref="N36:N67">(+J36+K36)*($J$96/($J$96+$K$96))</f>
        <v>0</v>
      </c>
      <c r="O36" s="15">
        <f t="shared" si="9"/>
        <v>0.15384615384615385</v>
      </c>
      <c r="P36" s="9">
        <f aca="true" t="shared" si="13" ref="P36:P67">O36*100/$N$96</f>
        <v>15.384615384615385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>
        <v>1</v>
      </c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-1</v>
      </c>
      <c r="M37" s="13">
        <f aca="true" t="shared" si="17" ref="M37:M68">M36+K37</f>
        <v>4</v>
      </c>
      <c r="N37" s="9">
        <f t="shared" si="12"/>
        <v>0.07692307692307693</v>
      </c>
      <c r="O37" s="15">
        <f aca="true" t="shared" si="18" ref="O37:O68">O36+N37</f>
        <v>0.23076923076923078</v>
      </c>
      <c r="P37" s="9">
        <f t="shared" si="13"/>
        <v>23.076923076923077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-1</v>
      </c>
      <c r="M38" s="13">
        <f t="shared" si="17"/>
        <v>4</v>
      </c>
      <c r="N38" s="9">
        <f t="shared" si="12"/>
        <v>0</v>
      </c>
      <c r="O38" s="15">
        <f t="shared" si="18"/>
        <v>0.23076923076923078</v>
      </c>
      <c r="P38" s="9">
        <f t="shared" si="13"/>
        <v>23.076923076923077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-1</v>
      </c>
      <c r="M39" s="13">
        <f t="shared" si="17"/>
        <v>4</v>
      </c>
      <c r="N39" s="9">
        <f t="shared" si="12"/>
        <v>0</v>
      </c>
      <c r="O39" s="15">
        <f t="shared" si="18"/>
        <v>0.23076923076923078</v>
      </c>
      <c r="P39" s="9">
        <f t="shared" si="13"/>
        <v>23.076923076923077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-1</v>
      </c>
      <c r="M40" s="13">
        <f t="shared" si="17"/>
        <v>4</v>
      </c>
      <c r="N40" s="9">
        <f t="shared" si="12"/>
        <v>0</v>
      </c>
      <c r="O40" s="15">
        <f t="shared" si="18"/>
        <v>0.23076923076923078</v>
      </c>
      <c r="P40" s="9">
        <f t="shared" si="13"/>
        <v>23.076923076923077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>
        <v>1</v>
      </c>
      <c r="C41" s="3"/>
      <c r="D41" s="3"/>
      <c r="E41" s="2"/>
      <c r="F41" s="1"/>
      <c r="G41" s="3"/>
      <c r="H41" s="1"/>
      <c r="I41" s="1"/>
      <c r="J41" s="13">
        <f t="shared" si="10"/>
        <v>1</v>
      </c>
      <c r="K41" s="13">
        <f t="shared" si="11"/>
        <v>0</v>
      </c>
      <c r="L41" s="13">
        <f t="shared" si="16"/>
        <v>0</v>
      </c>
      <c r="M41" s="13">
        <f t="shared" si="17"/>
        <v>4</v>
      </c>
      <c r="N41" s="9">
        <f t="shared" si="12"/>
        <v>0.07692307692307693</v>
      </c>
      <c r="O41" s="15">
        <f t="shared" si="18"/>
        <v>0.3076923076923077</v>
      </c>
      <c r="P41" s="9">
        <f t="shared" si="13"/>
        <v>30.76923076923077</v>
      </c>
      <c r="Q41" s="13">
        <f t="shared" si="14"/>
        <v>1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4</v>
      </c>
      <c r="N42" s="9">
        <f t="shared" si="12"/>
        <v>0</v>
      </c>
      <c r="O42" s="15">
        <f t="shared" si="18"/>
        <v>0.3076923076923077</v>
      </c>
      <c r="P42" s="9">
        <f t="shared" si="13"/>
        <v>30.76923076923077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>
        <v>1</v>
      </c>
      <c r="C43" s="1"/>
      <c r="D43" s="1"/>
      <c r="E43" s="1"/>
      <c r="F43" s="1"/>
      <c r="G43" s="1">
        <v>2</v>
      </c>
      <c r="H43" s="1"/>
      <c r="I43" s="1"/>
      <c r="J43" s="13">
        <f t="shared" si="10"/>
        <v>1</v>
      </c>
      <c r="K43" s="13">
        <f t="shared" si="11"/>
        <v>2</v>
      </c>
      <c r="L43" s="13">
        <f t="shared" si="16"/>
        <v>1</v>
      </c>
      <c r="M43" s="13">
        <f t="shared" si="17"/>
        <v>6</v>
      </c>
      <c r="N43" s="9">
        <f t="shared" si="12"/>
        <v>0.23076923076923078</v>
      </c>
      <c r="O43" s="15">
        <f t="shared" si="18"/>
        <v>0.5384615384615385</v>
      </c>
      <c r="P43" s="9">
        <f t="shared" si="13"/>
        <v>53.846153846153854</v>
      </c>
      <c r="Q43" s="13">
        <f t="shared" si="14"/>
        <v>3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6</v>
      </c>
      <c r="N44" s="9">
        <f t="shared" si="12"/>
        <v>0</v>
      </c>
      <c r="O44" s="15">
        <f t="shared" si="18"/>
        <v>0.5384615384615385</v>
      </c>
      <c r="P44" s="9">
        <f t="shared" si="13"/>
        <v>53.846153846153854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6</v>
      </c>
      <c r="N45" s="9">
        <f t="shared" si="12"/>
        <v>0</v>
      </c>
      <c r="O45" s="15">
        <f t="shared" si="18"/>
        <v>0.5384615384615385</v>
      </c>
      <c r="P45" s="9">
        <f t="shared" si="13"/>
        <v>53.846153846153854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6</v>
      </c>
      <c r="N46" s="9">
        <f t="shared" si="12"/>
        <v>0</v>
      </c>
      <c r="O46" s="15">
        <f t="shared" si="18"/>
        <v>0.5384615384615385</v>
      </c>
      <c r="P46" s="9">
        <f t="shared" si="13"/>
        <v>53.846153846153854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>
        <v>1</v>
      </c>
      <c r="E47" s="1"/>
      <c r="F47" s="1"/>
      <c r="G47" s="1"/>
      <c r="H47" s="1"/>
      <c r="I47" s="1"/>
      <c r="J47" s="13">
        <f t="shared" si="10"/>
        <v>-1</v>
      </c>
      <c r="K47" s="13">
        <f t="shared" si="11"/>
        <v>0</v>
      </c>
      <c r="L47" s="13">
        <f t="shared" si="16"/>
        <v>0</v>
      </c>
      <c r="M47" s="13">
        <f t="shared" si="17"/>
        <v>6</v>
      </c>
      <c r="N47" s="9">
        <f t="shared" si="12"/>
        <v>-0.07692307692307693</v>
      </c>
      <c r="O47" s="15">
        <f t="shared" si="18"/>
        <v>0.4615384615384616</v>
      </c>
      <c r="P47" s="9">
        <f t="shared" si="13"/>
        <v>46.15384615384616</v>
      </c>
      <c r="Q47" s="13">
        <f t="shared" si="14"/>
        <v>0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6</v>
      </c>
      <c r="N48" s="9">
        <f t="shared" si="12"/>
        <v>0</v>
      </c>
      <c r="O48" s="15">
        <f t="shared" si="18"/>
        <v>0.4615384615384616</v>
      </c>
      <c r="P48" s="9">
        <f t="shared" si="13"/>
        <v>46.15384615384616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>
        <v>1</v>
      </c>
      <c r="D49" s="1"/>
      <c r="E49" s="1"/>
      <c r="F49" s="1"/>
      <c r="G49" s="1">
        <v>2</v>
      </c>
      <c r="H49" s="1"/>
      <c r="I49" s="1"/>
      <c r="J49" s="13">
        <f t="shared" si="10"/>
        <v>1</v>
      </c>
      <c r="K49" s="13">
        <f t="shared" si="11"/>
        <v>2</v>
      </c>
      <c r="L49" s="13">
        <f t="shared" si="16"/>
        <v>1</v>
      </c>
      <c r="M49" s="13">
        <f t="shared" si="17"/>
        <v>8</v>
      </c>
      <c r="N49" s="9">
        <f t="shared" si="12"/>
        <v>0.23076923076923078</v>
      </c>
      <c r="O49" s="15">
        <f t="shared" si="18"/>
        <v>0.6923076923076924</v>
      </c>
      <c r="P49" s="9">
        <f t="shared" si="13"/>
        <v>69.23076923076924</v>
      </c>
      <c r="Q49" s="13">
        <f t="shared" si="14"/>
        <v>3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8</v>
      </c>
      <c r="N50" s="9">
        <f t="shared" si="12"/>
        <v>0</v>
      </c>
      <c r="O50" s="15">
        <f t="shared" si="18"/>
        <v>0.6923076923076924</v>
      </c>
      <c r="P50" s="9">
        <f t="shared" si="13"/>
        <v>69.23076923076924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8</v>
      </c>
      <c r="N51" s="9">
        <f t="shared" si="12"/>
        <v>0</v>
      </c>
      <c r="O51" s="15">
        <f t="shared" si="18"/>
        <v>0.6923076923076924</v>
      </c>
      <c r="P51" s="9">
        <f t="shared" si="13"/>
        <v>69.23076923076924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>
        <v>1</v>
      </c>
      <c r="C52" s="3"/>
      <c r="D52" s="1"/>
      <c r="E52" s="1">
        <v>1</v>
      </c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8</v>
      </c>
      <c r="N52" s="9">
        <f t="shared" si="12"/>
        <v>0</v>
      </c>
      <c r="O52" s="15">
        <f t="shared" si="18"/>
        <v>0.6923076923076924</v>
      </c>
      <c r="P52" s="9">
        <f t="shared" si="13"/>
        <v>69.23076923076924</v>
      </c>
      <c r="Q52" s="13">
        <f t="shared" si="14"/>
        <v>1</v>
      </c>
      <c r="R52" s="13">
        <f t="shared" si="15"/>
        <v>1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8</v>
      </c>
      <c r="N53" s="9">
        <f t="shared" si="12"/>
        <v>0</v>
      </c>
      <c r="O53" s="15">
        <f t="shared" si="18"/>
        <v>0.6923076923076924</v>
      </c>
      <c r="P53" s="9">
        <f t="shared" si="13"/>
        <v>69.23076923076924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8</v>
      </c>
      <c r="N54" s="9">
        <f t="shared" si="12"/>
        <v>0</v>
      </c>
      <c r="O54" s="15">
        <f t="shared" si="18"/>
        <v>0.6923076923076924</v>
      </c>
      <c r="P54" s="9">
        <f t="shared" si="13"/>
        <v>69.23076923076924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8</v>
      </c>
      <c r="N55" s="9">
        <f t="shared" si="12"/>
        <v>0</v>
      </c>
      <c r="O55" s="15">
        <f t="shared" si="18"/>
        <v>0.6923076923076924</v>
      </c>
      <c r="P55" s="9">
        <f t="shared" si="13"/>
        <v>69.23076923076924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8</v>
      </c>
      <c r="N56" s="9">
        <f t="shared" si="12"/>
        <v>0</v>
      </c>
      <c r="O56" s="15">
        <f t="shared" si="18"/>
        <v>0.6923076923076924</v>
      </c>
      <c r="P56" s="9">
        <f t="shared" si="13"/>
        <v>69.23076923076924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>
        <v>1</v>
      </c>
      <c r="C57" s="3"/>
      <c r="D57" s="1"/>
      <c r="E57" s="1"/>
      <c r="F57" s="3"/>
      <c r="G57" s="3">
        <v>1</v>
      </c>
      <c r="H57" s="1"/>
      <c r="I57" s="3"/>
      <c r="J57" s="13">
        <f t="shared" si="10"/>
        <v>1</v>
      </c>
      <c r="K57" s="13">
        <f t="shared" si="11"/>
        <v>1</v>
      </c>
      <c r="L57" s="13">
        <f t="shared" si="16"/>
        <v>2</v>
      </c>
      <c r="M57" s="13">
        <f t="shared" si="17"/>
        <v>9</v>
      </c>
      <c r="N57" s="9">
        <f t="shared" si="12"/>
        <v>0.15384615384615385</v>
      </c>
      <c r="O57" s="15">
        <f t="shared" si="18"/>
        <v>0.8461538461538463</v>
      </c>
      <c r="P57" s="9">
        <f t="shared" si="13"/>
        <v>84.61538461538463</v>
      </c>
      <c r="Q57" s="13">
        <f t="shared" si="14"/>
        <v>2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2</v>
      </c>
      <c r="M58" s="13">
        <f t="shared" si="17"/>
        <v>9</v>
      </c>
      <c r="N58" s="9">
        <f t="shared" si="12"/>
        <v>0</v>
      </c>
      <c r="O58" s="15">
        <f t="shared" si="18"/>
        <v>0.8461538461538463</v>
      </c>
      <c r="P58" s="9">
        <f t="shared" si="13"/>
        <v>84.61538461538463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>
        <v>1</v>
      </c>
      <c r="D59" s="1"/>
      <c r="E59" s="1"/>
      <c r="F59" s="1"/>
      <c r="G59" s="3"/>
      <c r="H59" s="1"/>
      <c r="I59" s="1"/>
      <c r="J59" s="13">
        <f t="shared" si="10"/>
        <v>1</v>
      </c>
      <c r="K59" s="13">
        <f t="shared" si="11"/>
        <v>0</v>
      </c>
      <c r="L59" s="13">
        <f t="shared" si="16"/>
        <v>3</v>
      </c>
      <c r="M59" s="13">
        <f t="shared" si="17"/>
        <v>9</v>
      </c>
      <c r="N59" s="9">
        <f t="shared" si="12"/>
        <v>0.07692307692307693</v>
      </c>
      <c r="O59" s="15">
        <f t="shared" si="18"/>
        <v>0.9230769230769231</v>
      </c>
      <c r="P59" s="9">
        <f t="shared" si="13"/>
        <v>92.3076923076923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3</v>
      </c>
      <c r="M60" s="13">
        <f t="shared" si="17"/>
        <v>9</v>
      </c>
      <c r="N60" s="9">
        <f t="shared" si="12"/>
        <v>0</v>
      </c>
      <c r="O60" s="15">
        <f t="shared" si="18"/>
        <v>0.9230769230769231</v>
      </c>
      <c r="P60" s="9">
        <f t="shared" si="13"/>
        <v>92.3076923076923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3</v>
      </c>
      <c r="M61" s="13">
        <f t="shared" si="17"/>
        <v>9</v>
      </c>
      <c r="N61" s="9">
        <f t="shared" si="12"/>
        <v>0</v>
      </c>
      <c r="O61" s="15">
        <f t="shared" si="18"/>
        <v>0.9230769230769231</v>
      </c>
      <c r="P61" s="9">
        <f t="shared" si="13"/>
        <v>92.3076923076923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3</v>
      </c>
      <c r="M62" s="13">
        <f t="shared" si="17"/>
        <v>9</v>
      </c>
      <c r="N62" s="9">
        <f t="shared" si="12"/>
        <v>0</v>
      </c>
      <c r="O62" s="15">
        <f t="shared" si="18"/>
        <v>0.9230769230769231</v>
      </c>
      <c r="P62" s="9">
        <f t="shared" si="13"/>
        <v>92.3076923076923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9</v>
      </c>
      <c r="N63" s="9">
        <f t="shared" si="12"/>
        <v>0</v>
      </c>
      <c r="O63" s="15">
        <f t="shared" si="18"/>
        <v>0.9230769230769231</v>
      </c>
      <c r="P63" s="9">
        <f t="shared" si="13"/>
        <v>92.3076923076923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>
        <v>1</v>
      </c>
      <c r="E64" s="1"/>
      <c r="F64" s="3"/>
      <c r="G64" s="3">
        <v>1</v>
      </c>
      <c r="H64" s="1"/>
      <c r="I64" s="3"/>
      <c r="J64" s="13">
        <f t="shared" si="10"/>
        <v>-1</v>
      </c>
      <c r="K64" s="13">
        <f t="shared" si="11"/>
        <v>1</v>
      </c>
      <c r="L64" s="13">
        <f t="shared" si="16"/>
        <v>2</v>
      </c>
      <c r="M64" s="13">
        <f t="shared" si="17"/>
        <v>10</v>
      </c>
      <c r="N64" s="9">
        <f t="shared" si="12"/>
        <v>0</v>
      </c>
      <c r="O64" s="15">
        <f t="shared" si="18"/>
        <v>0.9230769230769231</v>
      </c>
      <c r="P64" s="9">
        <f t="shared" si="13"/>
        <v>92.3076923076923</v>
      </c>
      <c r="Q64" s="13">
        <f t="shared" si="14"/>
        <v>1</v>
      </c>
      <c r="R64" s="13">
        <f t="shared" si="15"/>
        <v>1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2</v>
      </c>
      <c r="M65" s="13">
        <f t="shared" si="17"/>
        <v>10</v>
      </c>
      <c r="N65" s="9">
        <f t="shared" si="12"/>
        <v>0</v>
      </c>
      <c r="O65" s="15">
        <f t="shared" si="18"/>
        <v>0.9230769230769231</v>
      </c>
      <c r="P65" s="9">
        <f t="shared" si="13"/>
        <v>92.3076923076923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2</v>
      </c>
      <c r="M66" s="13">
        <f t="shared" si="17"/>
        <v>10</v>
      </c>
      <c r="N66" s="9">
        <f t="shared" si="12"/>
        <v>0</v>
      </c>
      <c r="O66" s="15">
        <f t="shared" si="18"/>
        <v>0.9230769230769231</v>
      </c>
      <c r="P66" s="9">
        <f t="shared" si="13"/>
        <v>92.3076923076923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10</v>
      </c>
      <c r="N67" s="9">
        <f t="shared" si="12"/>
        <v>0</v>
      </c>
      <c r="O67" s="15">
        <f t="shared" si="18"/>
        <v>0.9230769230769231</v>
      </c>
      <c r="P67" s="9">
        <f t="shared" si="13"/>
        <v>92.3076923076923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10</v>
      </c>
      <c r="N68" s="9">
        <f aca="true" t="shared" si="21" ref="N68:N94">(+J68+K68)*($J$96/($J$96+$K$96))</f>
        <v>0</v>
      </c>
      <c r="O68" s="15">
        <f t="shared" si="18"/>
        <v>0.9230769230769231</v>
      </c>
      <c r="P68" s="9">
        <f aca="true" t="shared" si="22" ref="P68:P94">O68*100/$N$96</f>
        <v>92.3076923076923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>
        <v>1</v>
      </c>
      <c r="E69" s="1"/>
      <c r="F69" s="1"/>
      <c r="G69" s="1">
        <v>1</v>
      </c>
      <c r="H69" s="1"/>
      <c r="I69" s="1"/>
      <c r="J69" s="13">
        <f t="shared" si="19"/>
        <v>-1</v>
      </c>
      <c r="K69" s="13">
        <f t="shared" si="20"/>
        <v>1</v>
      </c>
      <c r="L69" s="13">
        <f aca="true" t="shared" si="25" ref="L69:L94">L68+J69</f>
        <v>1</v>
      </c>
      <c r="M69" s="13">
        <f aca="true" t="shared" si="26" ref="M69:M94">M68+K69</f>
        <v>11</v>
      </c>
      <c r="N69" s="9">
        <f t="shared" si="21"/>
        <v>0</v>
      </c>
      <c r="O69" s="15">
        <f aca="true" t="shared" si="27" ref="O69:O94">O68+N69</f>
        <v>0.9230769230769231</v>
      </c>
      <c r="P69" s="9">
        <f t="shared" si="22"/>
        <v>92.3076923076923</v>
      </c>
      <c r="Q69" s="13">
        <f t="shared" si="23"/>
        <v>1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11</v>
      </c>
      <c r="N70" s="9">
        <f t="shared" si="21"/>
        <v>0</v>
      </c>
      <c r="O70" s="15">
        <f t="shared" si="27"/>
        <v>0.9230769230769231</v>
      </c>
      <c r="P70" s="9">
        <f t="shared" si="22"/>
        <v>92.3076923076923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11</v>
      </c>
      <c r="N71" s="9">
        <f t="shared" si="21"/>
        <v>0</v>
      </c>
      <c r="O71" s="15">
        <f t="shared" si="27"/>
        <v>0.9230769230769231</v>
      </c>
      <c r="P71" s="9">
        <f t="shared" si="22"/>
        <v>92.3076923076923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11</v>
      </c>
      <c r="N72" s="9">
        <f t="shared" si="21"/>
        <v>0</v>
      </c>
      <c r="O72" s="15">
        <f t="shared" si="27"/>
        <v>0.9230769230769231</v>
      </c>
      <c r="P72" s="9">
        <f t="shared" si="22"/>
        <v>92.3076923076923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11</v>
      </c>
      <c r="N73" s="9">
        <f t="shared" si="21"/>
        <v>0</v>
      </c>
      <c r="O73" s="15">
        <f t="shared" si="27"/>
        <v>0.9230769230769231</v>
      </c>
      <c r="P73" s="9">
        <f t="shared" si="22"/>
        <v>92.3076923076923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11</v>
      </c>
      <c r="N74" s="9">
        <f t="shared" si="21"/>
        <v>0</v>
      </c>
      <c r="O74" s="15">
        <f t="shared" si="27"/>
        <v>0.9230769230769231</v>
      </c>
      <c r="P74" s="9">
        <f t="shared" si="22"/>
        <v>92.3076923076923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11</v>
      </c>
      <c r="N75" s="9">
        <f t="shared" si="21"/>
        <v>0</v>
      </c>
      <c r="O75" s="15">
        <f t="shared" si="27"/>
        <v>0.9230769230769231</v>
      </c>
      <c r="P75" s="9">
        <f t="shared" si="22"/>
        <v>92.3076923076923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>
        <v>1</v>
      </c>
      <c r="G76" s="1"/>
      <c r="H76" s="1"/>
      <c r="I76" s="1"/>
      <c r="J76" s="13">
        <f t="shared" si="19"/>
        <v>0</v>
      </c>
      <c r="K76" s="13">
        <f t="shared" si="20"/>
        <v>1</v>
      </c>
      <c r="L76" s="13">
        <f t="shared" si="25"/>
        <v>1</v>
      </c>
      <c r="M76" s="13">
        <f t="shared" si="26"/>
        <v>12</v>
      </c>
      <c r="N76" s="9">
        <f t="shared" si="21"/>
        <v>0.07692307692307693</v>
      </c>
      <c r="O76" s="15">
        <f t="shared" si="27"/>
        <v>1</v>
      </c>
      <c r="P76" s="9">
        <f t="shared" si="22"/>
        <v>100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12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12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12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12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12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12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12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12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12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12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12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12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12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12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12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12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12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12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5</v>
      </c>
      <c r="C96" s="13">
        <f t="shared" si="28"/>
        <v>5</v>
      </c>
      <c r="D96" s="13">
        <f t="shared" si="28"/>
        <v>6</v>
      </c>
      <c r="E96" s="13">
        <f t="shared" si="28"/>
        <v>3</v>
      </c>
      <c r="F96" s="13">
        <f t="shared" si="28"/>
        <v>1</v>
      </c>
      <c r="G96" s="13">
        <f t="shared" si="28"/>
        <v>11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12</v>
      </c>
      <c r="L96" s="13"/>
      <c r="M96" s="13"/>
      <c r="N96" s="13">
        <f>SUM(N4:N94)</f>
        <v>1</v>
      </c>
      <c r="O96" s="13"/>
      <c r="P96" s="13"/>
      <c r="Q96" s="13">
        <f>SUM(Q4:Q94)</f>
        <v>22</v>
      </c>
      <c r="R96" s="13">
        <f>SUM(R4:R94)</f>
        <v>9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78" sqref="B7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5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15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75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8</v>
      </c>
      <c r="AC8" s="15">
        <f>100*SUM(Q32:Q38)/AB8</f>
        <v>75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2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25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2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2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80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3</v>
      </c>
      <c r="AC13" s="15">
        <f>100*SUM(Q67:Q73)/AB13</f>
        <v>33.333333333333336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1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20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>
        <v>1</v>
      </c>
      <c r="H31" s="1"/>
      <c r="I31" s="3"/>
      <c r="J31" s="13">
        <f t="shared" si="0"/>
        <v>0</v>
      </c>
      <c r="K31" s="13">
        <f t="shared" si="1"/>
        <v>1</v>
      </c>
      <c r="L31" s="13">
        <f t="shared" si="7"/>
        <v>0</v>
      </c>
      <c r="M31" s="13">
        <f t="shared" si="8"/>
        <v>1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1</v>
      </c>
      <c r="R31" s="13">
        <f t="shared" si="5"/>
        <v>0</v>
      </c>
      <c r="T31" s="12"/>
    </row>
    <row r="32" spans="1:18" ht="15">
      <c r="A32" s="17">
        <v>32600</v>
      </c>
      <c r="B32" s="3">
        <v>1</v>
      </c>
      <c r="C32" s="3"/>
      <c r="D32" s="1"/>
      <c r="E32" s="1"/>
      <c r="F32" s="3"/>
      <c r="G32" s="3"/>
      <c r="H32" s="1"/>
      <c r="I32" s="1"/>
      <c r="J32" s="13">
        <f t="shared" si="0"/>
        <v>1</v>
      </c>
      <c r="K32" s="13">
        <f t="shared" si="1"/>
        <v>0</v>
      </c>
      <c r="L32" s="13">
        <f t="shared" si="7"/>
        <v>1</v>
      </c>
      <c r="M32" s="13">
        <f t="shared" si="8"/>
        <v>1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1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1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>
        <v>1</v>
      </c>
      <c r="D35" s="1"/>
      <c r="E35" s="1">
        <v>1</v>
      </c>
      <c r="F35" s="1"/>
      <c r="G35" s="1">
        <v>2</v>
      </c>
      <c r="H35" s="1"/>
      <c r="I35" s="1"/>
      <c r="J35" s="13">
        <f t="shared" si="0"/>
        <v>0</v>
      </c>
      <c r="K35" s="13">
        <f t="shared" si="1"/>
        <v>2</v>
      </c>
      <c r="L35" s="13">
        <f t="shared" si="7"/>
        <v>1</v>
      </c>
      <c r="M35" s="13">
        <f t="shared" si="8"/>
        <v>3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3</v>
      </c>
      <c r="R35" s="13">
        <f t="shared" si="5"/>
        <v>1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3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3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>
        <v>2</v>
      </c>
      <c r="H38" s="1">
        <v>1</v>
      </c>
      <c r="I38" s="1"/>
      <c r="J38" s="13">
        <f t="shared" si="10"/>
        <v>0</v>
      </c>
      <c r="K38" s="13">
        <f t="shared" si="11"/>
        <v>1</v>
      </c>
      <c r="L38" s="13">
        <f t="shared" si="16"/>
        <v>1</v>
      </c>
      <c r="M38" s="13">
        <f t="shared" si="17"/>
        <v>4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2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4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4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>
        <v>1</v>
      </c>
      <c r="H41" s="1"/>
      <c r="I41" s="1"/>
      <c r="J41" s="13">
        <f t="shared" si="10"/>
        <v>0</v>
      </c>
      <c r="K41" s="13">
        <f t="shared" si="11"/>
        <v>1</v>
      </c>
      <c r="L41" s="13">
        <f t="shared" si="16"/>
        <v>1</v>
      </c>
      <c r="M41" s="13">
        <f t="shared" si="17"/>
        <v>5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1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5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5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5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>
        <v>1</v>
      </c>
      <c r="C45" s="3"/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2</v>
      </c>
      <c r="M45" s="13">
        <f t="shared" si="17"/>
        <v>5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5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5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5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2</v>
      </c>
      <c r="M49" s="13">
        <f t="shared" si="17"/>
        <v>5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>
        <v>2</v>
      </c>
      <c r="H50" s="3"/>
      <c r="I50" s="1"/>
      <c r="J50" s="13">
        <f t="shared" si="10"/>
        <v>0</v>
      </c>
      <c r="K50" s="13">
        <f t="shared" si="11"/>
        <v>2</v>
      </c>
      <c r="L50" s="13">
        <f t="shared" si="16"/>
        <v>2</v>
      </c>
      <c r="M50" s="13">
        <f t="shared" si="17"/>
        <v>7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2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2</v>
      </c>
      <c r="M51" s="13">
        <f t="shared" si="17"/>
        <v>7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2</v>
      </c>
      <c r="M52" s="13">
        <f t="shared" si="17"/>
        <v>7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2</v>
      </c>
      <c r="M53" s="13">
        <f t="shared" si="17"/>
        <v>7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2</v>
      </c>
      <c r="M54" s="13">
        <f t="shared" si="17"/>
        <v>7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>
        <v>1</v>
      </c>
      <c r="H55" s="3"/>
      <c r="I55" s="1"/>
      <c r="J55" s="13">
        <f t="shared" si="10"/>
        <v>0</v>
      </c>
      <c r="K55" s="13">
        <f t="shared" si="11"/>
        <v>1</v>
      </c>
      <c r="L55" s="13">
        <f t="shared" si="16"/>
        <v>2</v>
      </c>
      <c r="M55" s="13">
        <f t="shared" si="17"/>
        <v>8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2</v>
      </c>
      <c r="M56" s="13">
        <f t="shared" si="17"/>
        <v>8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>
        <v>1</v>
      </c>
      <c r="E57" s="1"/>
      <c r="F57" s="3"/>
      <c r="G57" s="3"/>
      <c r="H57" s="1"/>
      <c r="I57" s="3"/>
      <c r="J57" s="13">
        <f t="shared" si="10"/>
        <v>-1</v>
      </c>
      <c r="K57" s="13">
        <f t="shared" si="11"/>
        <v>0</v>
      </c>
      <c r="L57" s="13">
        <f t="shared" si="16"/>
        <v>1</v>
      </c>
      <c r="M57" s="13">
        <f t="shared" si="17"/>
        <v>8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0</v>
      </c>
      <c r="R57" s="13">
        <f t="shared" si="15"/>
        <v>1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8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8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8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8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1</v>
      </c>
      <c r="H62" s="1"/>
      <c r="I62" s="1"/>
      <c r="J62" s="13">
        <f t="shared" si="10"/>
        <v>0</v>
      </c>
      <c r="K62" s="13">
        <f t="shared" si="11"/>
        <v>1</v>
      </c>
      <c r="L62" s="13">
        <f t="shared" si="16"/>
        <v>1</v>
      </c>
      <c r="M62" s="13">
        <f t="shared" si="17"/>
        <v>9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9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9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9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9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9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9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>
        <v>1</v>
      </c>
      <c r="H69" s="1"/>
      <c r="I69" s="1"/>
      <c r="J69" s="13">
        <f t="shared" si="19"/>
        <v>0</v>
      </c>
      <c r="K69" s="13">
        <f t="shared" si="20"/>
        <v>1</v>
      </c>
      <c r="L69" s="13">
        <f aca="true" t="shared" si="25" ref="L69:L94">L68+J69</f>
        <v>1</v>
      </c>
      <c r="M69" s="13">
        <f aca="true" t="shared" si="26" ref="M69:M94">M68+K69</f>
        <v>10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1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10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>
        <v>1</v>
      </c>
      <c r="F71" s="1"/>
      <c r="G71" s="3"/>
      <c r="H71" s="1"/>
      <c r="I71" s="1"/>
      <c r="J71" s="13">
        <f t="shared" si="19"/>
        <v>-1</v>
      </c>
      <c r="K71" s="13">
        <f t="shared" si="20"/>
        <v>0</v>
      </c>
      <c r="L71" s="13">
        <f t="shared" si="25"/>
        <v>0</v>
      </c>
      <c r="M71" s="13">
        <f t="shared" si="26"/>
        <v>10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10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>
        <v>1</v>
      </c>
      <c r="F73" s="1"/>
      <c r="G73" s="3"/>
      <c r="H73" s="1"/>
      <c r="I73" s="1"/>
      <c r="J73" s="13">
        <f t="shared" si="19"/>
        <v>-1</v>
      </c>
      <c r="K73" s="13">
        <f t="shared" si="20"/>
        <v>0</v>
      </c>
      <c r="L73" s="13">
        <f t="shared" si="25"/>
        <v>-1</v>
      </c>
      <c r="M73" s="13">
        <f t="shared" si="26"/>
        <v>10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1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10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10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/>
      <c r="G76" s="1"/>
      <c r="H76" s="1"/>
      <c r="I76" s="1"/>
      <c r="J76" s="13">
        <f t="shared" si="19"/>
        <v>1</v>
      </c>
      <c r="K76" s="13">
        <f t="shared" si="20"/>
        <v>0</v>
      </c>
      <c r="L76" s="13">
        <f t="shared" si="25"/>
        <v>0</v>
      </c>
      <c r="M76" s="13">
        <f t="shared" si="26"/>
        <v>10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10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10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10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10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10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10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10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10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10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10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10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10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10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10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10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10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10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10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1</v>
      </c>
      <c r="D96" s="13">
        <f t="shared" si="28"/>
        <v>1</v>
      </c>
      <c r="E96" s="13">
        <f t="shared" si="28"/>
        <v>3</v>
      </c>
      <c r="F96" s="13">
        <f t="shared" si="28"/>
        <v>0</v>
      </c>
      <c r="G96" s="13">
        <f t="shared" si="28"/>
        <v>11</v>
      </c>
      <c r="H96" s="13">
        <f t="shared" si="28"/>
        <v>1</v>
      </c>
      <c r="I96" s="13">
        <f t="shared" si="28"/>
        <v>0</v>
      </c>
      <c r="J96" s="13">
        <f t="shared" si="28"/>
        <v>0</v>
      </c>
      <c r="K96" s="13">
        <f t="shared" si="28"/>
        <v>10</v>
      </c>
      <c r="L96" s="13"/>
      <c r="M96" s="13"/>
      <c r="N96" s="13">
        <f>SUM(N4:N94)</f>
        <v>0</v>
      </c>
      <c r="O96" s="13"/>
      <c r="P96" s="13"/>
      <c r="Q96" s="13">
        <f>SUM(Q4:Q94)</f>
        <v>15</v>
      </c>
      <c r="R96" s="13">
        <f>SUM(R4:R94)</f>
        <v>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10" sqref="I1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0.2857142857142857</v>
      </c>
      <c r="AA5" s="9">
        <f t="shared" si="6"/>
        <v>14.285714285714288</v>
      </c>
      <c r="AB5" s="15">
        <f>SUM(Q11:Q17)+SUM(R11:R17)</f>
        <v>1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9</v>
      </c>
      <c r="W6" s="8"/>
      <c r="X6" s="18" t="s">
        <v>32</v>
      </c>
      <c r="Z6" s="15">
        <f>SUM(N18:N24)</f>
        <v>0.2857142857142857</v>
      </c>
      <c r="AA6" s="9">
        <f t="shared" si="6"/>
        <v>14.285714285714288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81.81818181818181</v>
      </c>
      <c r="W7" s="8"/>
      <c r="Y7" s="18" t="s">
        <v>34</v>
      </c>
      <c r="Z7" s="15">
        <f>SUM(N25:N31)</f>
        <v>0.2857142857142857</v>
      </c>
      <c r="AA7" s="9">
        <f t="shared" si="6"/>
        <v>14.285714285714288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0.5714285714285714</v>
      </c>
      <c r="AA8" s="9">
        <f t="shared" si="6"/>
        <v>28.571428571428577</v>
      </c>
      <c r="AB8" s="15">
        <f>SUM(Q32:Q38)+SUM(R32:R38)</f>
        <v>4</v>
      </c>
      <c r="AC8" s="15">
        <f>100*SUM(Q32:Q38)/AB8</f>
        <v>75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66.66666666666666</v>
      </c>
      <c r="W10" s="8"/>
      <c r="X10" s="20" t="s">
        <v>38</v>
      </c>
      <c r="Z10" s="15">
        <f>SUM(N46:N52)</f>
        <v>0.2857142857142857</v>
      </c>
      <c r="AA10" s="9">
        <f t="shared" si="6"/>
        <v>14.285714285714288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2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88.88888888888889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>
        <v>1</v>
      </c>
      <c r="H14" s="1"/>
      <c r="I14" s="1"/>
      <c r="J14" s="13">
        <f t="shared" si="0"/>
        <v>0</v>
      </c>
      <c r="K14" s="13">
        <f t="shared" si="1"/>
        <v>1</v>
      </c>
      <c r="L14" s="13">
        <f t="shared" si="7"/>
        <v>0</v>
      </c>
      <c r="M14" s="13">
        <f t="shared" si="8"/>
        <v>1</v>
      </c>
      <c r="N14" s="9">
        <f t="shared" si="2"/>
        <v>0.2857142857142857</v>
      </c>
      <c r="O14" s="15">
        <f t="shared" si="9"/>
        <v>0.2857142857142857</v>
      </c>
      <c r="P14" s="9">
        <f t="shared" si="3"/>
        <v>14.285714285714288</v>
      </c>
      <c r="Q14" s="13">
        <f t="shared" si="4"/>
        <v>1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1</v>
      </c>
      <c r="N15" s="9">
        <f t="shared" si="2"/>
        <v>0</v>
      </c>
      <c r="O15" s="15">
        <f t="shared" si="9"/>
        <v>0.2857142857142857</v>
      </c>
      <c r="P15" s="9">
        <f t="shared" si="3"/>
        <v>14.285714285714288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0.2857142857142857</v>
      </c>
      <c r="AA15" s="9">
        <f t="shared" si="6"/>
        <v>14.285714285714288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1</v>
      </c>
      <c r="N16" s="9">
        <f t="shared" si="2"/>
        <v>0</v>
      </c>
      <c r="O16" s="15">
        <f t="shared" si="9"/>
        <v>0.2857142857142857</v>
      </c>
      <c r="P16" s="9">
        <f t="shared" si="3"/>
        <v>14.285714285714288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1</v>
      </c>
      <c r="N17" s="9">
        <f t="shared" si="2"/>
        <v>0</v>
      </c>
      <c r="O17" s="15">
        <f t="shared" si="9"/>
        <v>0.2857142857142857</v>
      </c>
      <c r="P17" s="9">
        <f t="shared" si="3"/>
        <v>14.285714285714288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1.9999999999999996</v>
      </c>
      <c r="AA17" s="13">
        <f>SUM(AA4:AA16)</f>
        <v>100.00000000000003</v>
      </c>
      <c r="AB17" s="13">
        <f>SUM(AB4:AB16)</f>
        <v>11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1</v>
      </c>
      <c r="N18" s="9">
        <f t="shared" si="2"/>
        <v>0</v>
      </c>
      <c r="O18" s="15">
        <f t="shared" si="9"/>
        <v>0.2857142857142857</v>
      </c>
      <c r="P18" s="9">
        <f t="shared" si="3"/>
        <v>14.285714285714288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1</v>
      </c>
      <c r="N19" s="9">
        <f t="shared" si="2"/>
        <v>0</v>
      </c>
      <c r="O19" s="15">
        <f t="shared" si="9"/>
        <v>0.2857142857142857</v>
      </c>
      <c r="P19" s="9">
        <f t="shared" si="3"/>
        <v>14.285714285714288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>
        <v>1</v>
      </c>
      <c r="H20" s="1"/>
      <c r="I20" s="1"/>
      <c r="J20" s="13">
        <f t="shared" si="0"/>
        <v>0</v>
      </c>
      <c r="K20" s="13">
        <f t="shared" si="1"/>
        <v>1</v>
      </c>
      <c r="L20" s="13">
        <f t="shared" si="7"/>
        <v>0</v>
      </c>
      <c r="M20" s="13">
        <f t="shared" si="8"/>
        <v>2</v>
      </c>
      <c r="N20" s="9">
        <f t="shared" si="2"/>
        <v>0.2857142857142857</v>
      </c>
      <c r="O20" s="15">
        <f t="shared" si="9"/>
        <v>0.5714285714285714</v>
      </c>
      <c r="P20" s="9">
        <f t="shared" si="3"/>
        <v>28.571428571428577</v>
      </c>
      <c r="Q20" s="13">
        <f t="shared" si="4"/>
        <v>1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2</v>
      </c>
      <c r="N21" s="9">
        <f t="shared" si="2"/>
        <v>0</v>
      </c>
      <c r="O21" s="15">
        <f t="shared" si="9"/>
        <v>0.5714285714285714</v>
      </c>
      <c r="P21" s="9">
        <f t="shared" si="3"/>
        <v>28.571428571428577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2</v>
      </c>
      <c r="N22" s="9">
        <f t="shared" si="2"/>
        <v>0</v>
      </c>
      <c r="O22" s="15">
        <f t="shared" si="9"/>
        <v>0.5714285714285714</v>
      </c>
      <c r="P22" s="9">
        <f t="shared" si="3"/>
        <v>28.571428571428577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2</v>
      </c>
      <c r="N23" s="9">
        <f t="shared" si="2"/>
        <v>0</v>
      </c>
      <c r="O23" s="15">
        <f t="shared" si="9"/>
        <v>0.5714285714285714</v>
      </c>
      <c r="P23" s="9">
        <f t="shared" si="3"/>
        <v>28.571428571428577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2</v>
      </c>
      <c r="N24" s="9">
        <f t="shared" si="2"/>
        <v>0</v>
      </c>
      <c r="O24" s="15">
        <f t="shared" si="9"/>
        <v>0.5714285714285714</v>
      </c>
      <c r="P24" s="9">
        <f t="shared" si="3"/>
        <v>28.571428571428577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2</v>
      </c>
      <c r="N25" s="9">
        <f t="shared" si="2"/>
        <v>0</v>
      </c>
      <c r="O25" s="15">
        <f t="shared" si="9"/>
        <v>0.5714285714285714</v>
      </c>
      <c r="P25" s="9">
        <f t="shared" si="3"/>
        <v>28.571428571428577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2</v>
      </c>
      <c r="N26" s="9">
        <f t="shared" si="2"/>
        <v>0</v>
      </c>
      <c r="O26" s="15">
        <f t="shared" si="9"/>
        <v>0.5714285714285714</v>
      </c>
      <c r="P26" s="9">
        <f t="shared" si="3"/>
        <v>28.571428571428577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2</v>
      </c>
      <c r="N27" s="9">
        <f t="shared" si="2"/>
        <v>0</v>
      </c>
      <c r="O27" s="15">
        <f t="shared" si="9"/>
        <v>0.5714285714285714</v>
      </c>
      <c r="P27" s="9">
        <f t="shared" si="3"/>
        <v>28.571428571428577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2</v>
      </c>
      <c r="N28" s="9">
        <f t="shared" si="2"/>
        <v>0</v>
      </c>
      <c r="O28" s="15">
        <f t="shared" si="9"/>
        <v>0.5714285714285714</v>
      </c>
      <c r="P28" s="9">
        <f t="shared" si="3"/>
        <v>28.571428571428577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v>1</v>
      </c>
      <c r="C29" s="1"/>
      <c r="D29" s="1"/>
      <c r="E29" s="1"/>
      <c r="F29" s="1"/>
      <c r="G29" s="1"/>
      <c r="H29" s="1"/>
      <c r="I29" s="1"/>
      <c r="J29" s="13">
        <f t="shared" si="0"/>
        <v>1</v>
      </c>
      <c r="K29" s="13">
        <f t="shared" si="1"/>
        <v>0</v>
      </c>
      <c r="L29" s="13">
        <f t="shared" si="7"/>
        <v>1</v>
      </c>
      <c r="M29" s="13">
        <f t="shared" si="8"/>
        <v>2</v>
      </c>
      <c r="N29" s="9">
        <f t="shared" si="2"/>
        <v>0.2857142857142857</v>
      </c>
      <c r="O29" s="15">
        <f t="shared" si="9"/>
        <v>0.8571428571428571</v>
      </c>
      <c r="P29" s="9">
        <f t="shared" si="3"/>
        <v>42.85714285714286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2</v>
      </c>
      <c r="N30" s="9">
        <f t="shared" si="2"/>
        <v>0</v>
      </c>
      <c r="O30" s="15">
        <f t="shared" si="9"/>
        <v>0.8571428571428571</v>
      </c>
      <c r="P30" s="9">
        <f t="shared" si="3"/>
        <v>42.85714285714286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2</v>
      </c>
      <c r="N31" s="9">
        <f t="shared" si="2"/>
        <v>0</v>
      </c>
      <c r="O31" s="15">
        <f t="shared" si="9"/>
        <v>0.8571428571428571</v>
      </c>
      <c r="P31" s="9">
        <f t="shared" si="3"/>
        <v>42.85714285714286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2</v>
      </c>
      <c r="N32" s="9">
        <f t="shared" si="2"/>
        <v>0</v>
      </c>
      <c r="O32" s="15">
        <f t="shared" si="9"/>
        <v>0.8571428571428571</v>
      </c>
      <c r="P32" s="9">
        <f t="shared" si="3"/>
        <v>42.85714285714286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2</v>
      </c>
      <c r="N33" s="9">
        <f t="shared" si="2"/>
        <v>0</v>
      </c>
      <c r="O33" s="15">
        <f t="shared" si="9"/>
        <v>0.8571428571428571</v>
      </c>
      <c r="P33" s="9">
        <f t="shared" si="3"/>
        <v>42.85714285714286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>
        <v>1</v>
      </c>
      <c r="D34" s="3"/>
      <c r="E34" s="3"/>
      <c r="F34" s="1"/>
      <c r="G34" s="3">
        <v>1</v>
      </c>
      <c r="H34" s="1"/>
      <c r="I34" s="1"/>
      <c r="J34" s="13">
        <f t="shared" si="0"/>
        <v>1</v>
      </c>
      <c r="K34" s="13">
        <f t="shared" si="1"/>
        <v>1</v>
      </c>
      <c r="L34" s="13">
        <f t="shared" si="7"/>
        <v>2</v>
      </c>
      <c r="M34" s="13">
        <f t="shared" si="8"/>
        <v>3</v>
      </c>
      <c r="N34" s="9">
        <f t="shared" si="2"/>
        <v>0.5714285714285714</v>
      </c>
      <c r="O34" s="15">
        <f t="shared" si="9"/>
        <v>1.4285714285714284</v>
      </c>
      <c r="P34" s="9">
        <f t="shared" si="3"/>
        <v>71.42857142857143</v>
      </c>
      <c r="Q34" s="13">
        <f t="shared" si="4"/>
        <v>2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3</v>
      </c>
      <c r="N35" s="9">
        <f t="shared" si="2"/>
        <v>0</v>
      </c>
      <c r="O35" s="15">
        <f t="shared" si="9"/>
        <v>1.4285714285714284</v>
      </c>
      <c r="P35" s="9">
        <f t="shared" si="3"/>
        <v>71.42857142857143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2</v>
      </c>
      <c r="M36" s="13">
        <f t="shared" si="8"/>
        <v>3</v>
      </c>
      <c r="N36" s="9">
        <f aca="true" t="shared" si="12" ref="N36:N67">(+J36+K36)*($J$96/($J$96+$K$96))</f>
        <v>0</v>
      </c>
      <c r="O36" s="15">
        <f t="shared" si="9"/>
        <v>1.4285714285714284</v>
      </c>
      <c r="P36" s="9">
        <f aca="true" t="shared" si="13" ref="P36:P67">O36*100/$N$96</f>
        <v>71.42857142857143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>
        <v>1</v>
      </c>
      <c r="H37" s="1">
        <v>1</v>
      </c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2</v>
      </c>
      <c r="M37" s="13">
        <f aca="true" t="shared" si="17" ref="M37:M68">M36+K37</f>
        <v>3</v>
      </c>
      <c r="N37" s="9">
        <f t="shared" si="12"/>
        <v>0</v>
      </c>
      <c r="O37" s="15">
        <f aca="true" t="shared" si="18" ref="O37:O68">O36+N37</f>
        <v>1.4285714285714284</v>
      </c>
      <c r="P37" s="9">
        <f t="shared" si="13"/>
        <v>71.42857142857143</v>
      </c>
      <c r="Q37" s="13">
        <f t="shared" si="14"/>
        <v>1</v>
      </c>
      <c r="R37" s="13">
        <f t="shared" si="15"/>
        <v>1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2</v>
      </c>
      <c r="M38" s="13">
        <f t="shared" si="17"/>
        <v>3</v>
      </c>
      <c r="N38" s="9">
        <f t="shared" si="12"/>
        <v>0</v>
      </c>
      <c r="O38" s="15">
        <f t="shared" si="18"/>
        <v>1.4285714285714284</v>
      </c>
      <c r="P38" s="9">
        <f t="shared" si="13"/>
        <v>71.42857142857143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2</v>
      </c>
      <c r="M39" s="13">
        <f t="shared" si="17"/>
        <v>3</v>
      </c>
      <c r="N39" s="9">
        <f t="shared" si="12"/>
        <v>0</v>
      </c>
      <c r="O39" s="15">
        <f t="shared" si="18"/>
        <v>1.4285714285714284</v>
      </c>
      <c r="P39" s="9">
        <f t="shared" si="13"/>
        <v>71.42857142857143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2</v>
      </c>
      <c r="M40" s="13">
        <f t="shared" si="17"/>
        <v>3</v>
      </c>
      <c r="N40" s="9">
        <f t="shared" si="12"/>
        <v>0</v>
      </c>
      <c r="O40" s="15">
        <f t="shared" si="18"/>
        <v>1.4285714285714284</v>
      </c>
      <c r="P40" s="9">
        <f t="shared" si="13"/>
        <v>71.42857142857143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3</v>
      </c>
      <c r="N41" s="9">
        <f t="shared" si="12"/>
        <v>0</v>
      </c>
      <c r="O41" s="15">
        <f t="shared" si="18"/>
        <v>1.4285714285714284</v>
      </c>
      <c r="P41" s="9">
        <f t="shared" si="13"/>
        <v>71.42857142857143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2</v>
      </c>
      <c r="M42" s="13">
        <f t="shared" si="17"/>
        <v>3</v>
      </c>
      <c r="N42" s="9">
        <f t="shared" si="12"/>
        <v>0</v>
      </c>
      <c r="O42" s="15">
        <f t="shared" si="18"/>
        <v>1.4285714285714284</v>
      </c>
      <c r="P42" s="9">
        <f t="shared" si="13"/>
        <v>71.42857142857143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2</v>
      </c>
      <c r="M43" s="13">
        <f t="shared" si="17"/>
        <v>3</v>
      </c>
      <c r="N43" s="9">
        <f t="shared" si="12"/>
        <v>0</v>
      </c>
      <c r="O43" s="15">
        <f t="shared" si="18"/>
        <v>1.4285714285714284</v>
      </c>
      <c r="P43" s="9">
        <f t="shared" si="13"/>
        <v>71.42857142857143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2</v>
      </c>
      <c r="M44" s="13">
        <f t="shared" si="17"/>
        <v>3</v>
      </c>
      <c r="N44" s="9">
        <f t="shared" si="12"/>
        <v>0</v>
      </c>
      <c r="O44" s="15">
        <f t="shared" si="18"/>
        <v>1.4285714285714284</v>
      </c>
      <c r="P44" s="9">
        <f t="shared" si="13"/>
        <v>71.42857142857143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2</v>
      </c>
      <c r="M45" s="13">
        <f t="shared" si="17"/>
        <v>3</v>
      </c>
      <c r="N45" s="9">
        <f t="shared" si="12"/>
        <v>0</v>
      </c>
      <c r="O45" s="15">
        <f t="shared" si="18"/>
        <v>1.4285714285714284</v>
      </c>
      <c r="P45" s="9">
        <f t="shared" si="13"/>
        <v>71.42857142857143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3</v>
      </c>
      <c r="N46" s="9">
        <f t="shared" si="12"/>
        <v>0</v>
      </c>
      <c r="O46" s="15">
        <f t="shared" si="18"/>
        <v>1.4285714285714284</v>
      </c>
      <c r="P46" s="9">
        <f t="shared" si="13"/>
        <v>71.42857142857143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3</v>
      </c>
      <c r="N47" s="9">
        <f t="shared" si="12"/>
        <v>0</v>
      </c>
      <c r="O47" s="15">
        <f t="shared" si="18"/>
        <v>1.4285714285714284</v>
      </c>
      <c r="P47" s="9">
        <f t="shared" si="13"/>
        <v>71.42857142857143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3</v>
      </c>
      <c r="N48" s="9">
        <f t="shared" si="12"/>
        <v>0</v>
      </c>
      <c r="O48" s="15">
        <f t="shared" si="18"/>
        <v>1.4285714285714284</v>
      </c>
      <c r="P48" s="9">
        <f t="shared" si="13"/>
        <v>71.42857142857143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2</v>
      </c>
      <c r="M49" s="13">
        <f t="shared" si="17"/>
        <v>3</v>
      </c>
      <c r="N49" s="9">
        <f t="shared" si="12"/>
        <v>0</v>
      </c>
      <c r="O49" s="15">
        <f t="shared" si="18"/>
        <v>1.4285714285714284</v>
      </c>
      <c r="P49" s="9">
        <f t="shared" si="13"/>
        <v>71.42857142857143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2</v>
      </c>
      <c r="M50" s="13">
        <f t="shared" si="17"/>
        <v>3</v>
      </c>
      <c r="N50" s="9">
        <f t="shared" si="12"/>
        <v>0</v>
      </c>
      <c r="O50" s="15">
        <f t="shared" si="18"/>
        <v>1.4285714285714284</v>
      </c>
      <c r="P50" s="9">
        <f t="shared" si="13"/>
        <v>71.42857142857143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2</v>
      </c>
      <c r="M51" s="13">
        <f t="shared" si="17"/>
        <v>3</v>
      </c>
      <c r="N51" s="9">
        <f t="shared" si="12"/>
        <v>0</v>
      </c>
      <c r="O51" s="15">
        <f t="shared" si="18"/>
        <v>1.4285714285714284</v>
      </c>
      <c r="P51" s="9">
        <f t="shared" si="13"/>
        <v>71.42857142857143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>
        <v>1</v>
      </c>
      <c r="D52" s="1"/>
      <c r="E52" s="1"/>
      <c r="F52" s="1"/>
      <c r="G52" s="3"/>
      <c r="H52" s="1"/>
      <c r="I52" s="1"/>
      <c r="J52" s="13">
        <f t="shared" si="10"/>
        <v>1</v>
      </c>
      <c r="K52" s="13">
        <f t="shared" si="11"/>
        <v>0</v>
      </c>
      <c r="L52" s="13">
        <f t="shared" si="16"/>
        <v>3</v>
      </c>
      <c r="M52" s="13">
        <f t="shared" si="17"/>
        <v>3</v>
      </c>
      <c r="N52" s="9">
        <f t="shared" si="12"/>
        <v>0.2857142857142857</v>
      </c>
      <c r="O52" s="15">
        <f t="shared" si="18"/>
        <v>1.714285714285714</v>
      </c>
      <c r="P52" s="9">
        <f t="shared" si="13"/>
        <v>85.71428571428571</v>
      </c>
      <c r="Q52" s="13">
        <f t="shared" si="14"/>
        <v>1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3</v>
      </c>
      <c r="N53" s="9">
        <f t="shared" si="12"/>
        <v>0</v>
      </c>
      <c r="O53" s="15">
        <f t="shared" si="18"/>
        <v>1.714285714285714</v>
      </c>
      <c r="P53" s="9">
        <f t="shared" si="13"/>
        <v>85.71428571428571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3</v>
      </c>
      <c r="N54" s="9">
        <f t="shared" si="12"/>
        <v>0</v>
      </c>
      <c r="O54" s="15">
        <f t="shared" si="18"/>
        <v>1.714285714285714</v>
      </c>
      <c r="P54" s="9">
        <f t="shared" si="13"/>
        <v>85.71428571428571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3</v>
      </c>
      <c r="N55" s="9">
        <f t="shared" si="12"/>
        <v>0</v>
      </c>
      <c r="O55" s="15">
        <f t="shared" si="18"/>
        <v>1.714285714285714</v>
      </c>
      <c r="P55" s="9">
        <f t="shared" si="13"/>
        <v>85.71428571428571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>
        <v>1</v>
      </c>
      <c r="F56" s="1"/>
      <c r="G56" s="1"/>
      <c r="H56" s="1"/>
      <c r="I56" s="1"/>
      <c r="J56" s="13">
        <f t="shared" si="10"/>
        <v>-1</v>
      </c>
      <c r="K56" s="13">
        <f t="shared" si="11"/>
        <v>0</v>
      </c>
      <c r="L56" s="13">
        <f t="shared" si="16"/>
        <v>2</v>
      </c>
      <c r="M56" s="13">
        <f t="shared" si="17"/>
        <v>3</v>
      </c>
      <c r="N56" s="9">
        <f t="shared" si="12"/>
        <v>-0.2857142857142857</v>
      </c>
      <c r="O56" s="15">
        <f t="shared" si="18"/>
        <v>1.4285714285714284</v>
      </c>
      <c r="P56" s="9">
        <f t="shared" si="13"/>
        <v>71.42857142857143</v>
      </c>
      <c r="Q56" s="13">
        <f t="shared" si="14"/>
        <v>0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2</v>
      </c>
      <c r="M57" s="13">
        <f t="shared" si="17"/>
        <v>3</v>
      </c>
      <c r="N57" s="9">
        <f t="shared" si="12"/>
        <v>0</v>
      </c>
      <c r="O57" s="15">
        <f t="shared" si="18"/>
        <v>1.4285714285714284</v>
      </c>
      <c r="P57" s="9">
        <f t="shared" si="13"/>
        <v>71.42857142857143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2</v>
      </c>
      <c r="M58" s="13">
        <f t="shared" si="17"/>
        <v>3</v>
      </c>
      <c r="N58" s="9">
        <f t="shared" si="12"/>
        <v>0</v>
      </c>
      <c r="O58" s="15">
        <f t="shared" si="18"/>
        <v>1.4285714285714284</v>
      </c>
      <c r="P58" s="9">
        <f t="shared" si="13"/>
        <v>71.42857142857143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>
        <v>1</v>
      </c>
      <c r="H59" s="1"/>
      <c r="I59" s="1"/>
      <c r="J59" s="13">
        <f t="shared" si="10"/>
        <v>0</v>
      </c>
      <c r="K59" s="13">
        <f t="shared" si="11"/>
        <v>1</v>
      </c>
      <c r="L59" s="13">
        <f t="shared" si="16"/>
        <v>2</v>
      </c>
      <c r="M59" s="13">
        <f t="shared" si="17"/>
        <v>4</v>
      </c>
      <c r="N59" s="9">
        <f t="shared" si="12"/>
        <v>0.2857142857142857</v>
      </c>
      <c r="O59" s="15">
        <f t="shared" si="18"/>
        <v>1.714285714285714</v>
      </c>
      <c r="P59" s="9">
        <f t="shared" si="13"/>
        <v>85.71428571428571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2</v>
      </c>
      <c r="M60" s="13">
        <f t="shared" si="17"/>
        <v>4</v>
      </c>
      <c r="N60" s="9">
        <f t="shared" si="12"/>
        <v>0</v>
      </c>
      <c r="O60" s="15">
        <f t="shared" si="18"/>
        <v>1.714285714285714</v>
      </c>
      <c r="P60" s="9">
        <f t="shared" si="13"/>
        <v>85.71428571428571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4</v>
      </c>
      <c r="N61" s="9">
        <f t="shared" si="12"/>
        <v>0</v>
      </c>
      <c r="O61" s="15">
        <f t="shared" si="18"/>
        <v>1.714285714285714</v>
      </c>
      <c r="P61" s="9">
        <f t="shared" si="13"/>
        <v>85.71428571428571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2</v>
      </c>
      <c r="M62" s="13">
        <f t="shared" si="17"/>
        <v>4</v>
      </c>
      <c r="N62" s="9">
        <f t="shared" si="12"/>
        <v>0</v>
      </c>
      <c r="O62" s="15">
        <f t="shared" si="18"/>
        <v>1.714285714285714</v>
      </c>
      <c r="P62" s="9">
        <f t="shared" si="13"/>
        <v>85.71428571428571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4</v>
      </c>
      <c r="N63" s="9">
        <f t="shared" si="12"/>
        <v>0</v>
      </c>
      <c r="O63" s="15">
        <f t="shared" si="18"/>
        <v>1.714285714285714</v>
      </c>
      <c r="P63" s="9">
        <f t="shared" si="13"/>
        <v>85.71428571428571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2</v>
      </c>
      <c r="M64" s="13">
        <f t="shared" si="17"/>
        <v>4</v>
      </c>
      <c r="N64" s="9">
        <f t="shared" si="12"/>
        <v>0</v>
      </c>
      <c r="O64" s="15">
        <f t="shared" si="18"/>
        <v>1.714285714285714</v>
      </c>
      <c r="P64" s="9">
        <f t="shared" si="13"/>
        <v>85.71428571428571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2</v>
      </c>
      <c r="M65" s="13">
        <f t="shared" si="17"/>
        <v>4</v>
      </c>
      <c r="N65" s="9">
        <f t="shared" si="12"/>
        <v>0</v>
      </c>
      <c r="O65" s="15">
        <f t="shared" si="18"/>
        <v>1.714285714285714</v>
      </c>
      <c r="P65" s="9">
        <f t="shared" si="13"/>
        <v>85.71428571428571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2</v>
      </c>
      <c r="M66" s="13">
        <f t="shared" si="17"/>
        <v>4</v>
      </c>
      <c r="N66" s="9">
        <f t="shared" si="12"/>
        <v>0</v>
      </c>
      <c r="O66" s="15">
        <f t="shared" si="18"/>
        <v>1.714285714285714</v>
      </c>
      <c r="P66" s="9">
        <f t="shared" si="13"/>
        <v>85.71428571428571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4</v>
      </c>
      <c r="N67" s="9">
        <f t="shared" si="12"/>
        <v>0</v>
      </c>
      <c r="O67" s="15">
        <f t="shared" si="18"/>
        <v>1.714285714285714</v>
      </c>
      <c r="P67" s="9">
        <f t="shared" si="13"/>
        <v>85.71428571428571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4</v>
      </c>
      <c r="N68" s="9">
        <f aca="true" t="shared" si="21" ref="N68:N94">(+J68+K68)*($J$96/($J$96+$K$96))</f>
        <v>0</v>
      </c>
      <c r="O68" s="15">
        <f t="shared" si="18"/>
        <v>1.714285714285714</v>
      </c>
      <c r="P68" s="9">
        <f aca="true" t="shared" si="22" ref="P68:P94">O68*100/$N$96</f>
        <v>85.71428571428571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4</v>
      </c>
      <c r="N69" s="9">
        <f t="shared" si="21"/>
        <v>0</v>
      </c>
      <c r="O69" s="15">
        <f aca="true" t="shared" si="27" ref="O69:O94">O68+N69</f>
        <v>1.714285714285714</v>
      </c>
      <c r="P69" s="9">
        <f t="shared" si="22"/>
        <v>85.71428571428571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4</v>
      </c>
      <c r="N70" s="9">
        <f t="shared" si="21"/>
        <v>0</v>
      </c>
      <c r="O70" s="15">
        <f t="shared" si="27"/>
        <v>1.714285714285714</v>
      </c>
      <c r="P70" s="9">
        <f t="shared" si="22"/>
        <v>85.71428571428571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4</v>
      </c>
      <c r="N71" s="9">
        <f t="shared" si="21"/>
        <v>0</v>
      </c>
      <c r="O71" s="15">
        <f t="shared" si="27"/>
        <v>1.714285714285714</v>
      </c>
      <c r="P71" s="9">
        <f t="shared" si="22"/>
        <v>85.71428571428571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4</v>
      </c>
      <c r="N72" s="9">
        <f t="shared" si="21"/>
        <v>0</v>
      </c>
      <c r="O72" s="15">
        <f t="shared" si="27"/>
        <v>1.714285714285714</v>
      </c>
      <c r="P72" s="9">
        <f t="shared" si="22"/>
        <v>85.71428571428571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4</v>
      </c>
      <c r="N73" s="9">
        <f t="shared" si="21"/>
        <v>0</v>
      </c>
      <c r="O73" s="15">
        <f t="shared" si="27"/>
        <v>1.714285714285714</v>
      </c>
      <c r="P73" s="9">
        <f t="shared" si="22"/>
        <v>85.71428571428571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4</v>
      </c>
      <c r="N74" s="9">
        <f t="shared" si="21"/>
        <v>0</v>
      </c>
      <c r="O74" s="15">
        <f t="shared" si="27"/>
        <v>1.714285714285714</v>
      </c>
      <c r="P74" s="9">
        <f t="shared" si="22"/>
        <v>85.71428571428571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4</v>
      </c>
      <c r="N75" s="9">
        <f t="shared" si="21"/>
        <v>0</v>
      </c>
      <c r="O75" s="15">
        <f t="shared" si="27"/>
        <v>1.714285714285714</v>
      </c>
      <c r="P75" s="9">
        <f t="shared" si="22"/>
        <v>85.71428571428571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4</v>
      </c>
      <c r="N76" s="9">
        <f t="shared" si="21"/>
        <v>0</v>
      </c>
      <c r="O76" s="15">
        <f t="shared" si="27"/>
        <v>1.714285714285714</v>
      </c>
      <c r="P76" s="9">
        <f t="shared" si="22"/>
        <v>85.71428571428571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4</v>
      </c>
      <c r="N77" s="9">
        <f t="shared" si="21"/>
        <v>0</v>
      </c>
      <c r="O77" s="15">
        <f t="shared" si="27"/>
        <v>1.714285714285714</v>
      </c>
      <c r="P77" s="9">
        <f t="shared" si="22"/>
        <v>85.71428571428571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4</v>
      </c>
      <c r="N78" s="9">
        <f t="shared" si="21"/>
        <v>0</v>
      </c>
      <c r="O78" s="15">
        <f t="shared" si="27"/>
        <v>1.714285714285714</v>
      </c>
      <c r="P78" s="9">
        <f t="shared" si="22"/>
        <v>85.71428571428571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4</v>
      </c>
      <c r="N79" s="9">
        <f t="shared" si="21"/>
        <v>0</v>
      </c>
      <c r="O79" s="15">
        <f t="shared" si="27"/>
        <v>1.714285714285714</v>
      </c>
      <c r="P79" s="9">
        <f t="shared" si="22"/>
        <v>85.71428571428571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4</v>
      </c>
      <c r="N80" s="9">
        <f t="shared" si="21"/>
        <v>0</v>
      </c>
      <c r="O80" s="15">
        <f t="shared" si="27"/>
        <v>1.714285714285714</v>
      </c>
      <c r="P80" s="9">
        <f t="shared" si="22"/>
        <v>85.71428571428571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4</v>
      </c>
      <c r="N81" s="9">
        <f t="shared" si="21"/>
        <v>0</v>
      </c>
      <c r="O81" s="15">
        <f t="shared" si="27"/>
        <v>1.714285714285714</v>
      </c>
      <c r="P81" s="9">
        <f t="shared" si="22"/>
        <v>85.71428571428571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4</v>
      </c>
      <c r="N82" s="9">
        <f t="shared" si="21"/>
        <v>0</v>
      </c>
      <c r="O82" s="15">
        <f t="shared" si="27"/>
        <v>1.714285714285714</v>
      </c>
      <c r="P82" s="9">
        <f t="shared" si="22"/>
        <v>85.71428571428571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4</v>
      </c>
      <c r="N83" s="9">
        <f t="shared" si="21"/>
        <v>0</v>
      </c>
      <c r="O83" s="15">
        <f t="shared" si="27"/>
        <v>1.714285714285714</v>
      </c>
      <c r="P83" s="9">
        <f t="shared" si="22"/>
        <v>85.71428571428571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4</v>
      </c>
      <c r="N84" s="9">
        <f t="shared" si="21"/>
        <v>0</v>
      </c>
      <c r="O84" s="15">
        <f t="shared" si="27"/>
        <v>1.714285714285714</v>
      </c>
      <c r="P84" s="9">
        <f t="shared" si="22"/>
        <v>85.71428571428571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4</v>
      </c>
      <c r="N85" s="9">
        <f t="shared" si="21"/>
        <v>0</v>
      </c>
      <c r="O85" s="15">
        <f t="shared" si="27"/>
        <v>1.714285714285714</v>
      </c>
      <c r="P85" s="9">
        <f t="shared" si="22"/>
        <v>85.71428571428571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4</v>
      </c>
      <c r="N86" s="9">
        <f t="shared" si="21"/>
        <v>0</v>
      </c>
      <c r="O86" s="15">
        <f t="shared" si="27"/>
        <v>1.714285714285714</v>
      </c>
      <c r="P86" s="9">
        <f t="shared" si="22"/>
        <v>85.71428571428571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>
        <v>1</v>
      </c>
      <c r="H87" s="1"/>
      <c r="I87" s="1"/>
      <c r="J87" s="13">
        <f t="shared" si="19"/>
        <v>0</v>
      </c>
      <c r="K87" s="13">
        <f t="shared" si="20"/>
        <v>1</v>
      </c>
      <c r="L87" s="13">
        <f t="shared" si="25"/>
        <v>2</v>
      </c>
      <c r="M87" s="13">
        <f t="shared" si="26"/>
        <v>5</v>
      </c>
      <c r="N87" s="9">
        <f t="shared" si="21"/>
        <v>0.2857142857142857</v>
      </c>
      <c r="O87" s="15">
        <f t="shared" si="27"/>
        <v>1.9999999999999996</v>
      </c>
      <c r="P87" s="9">
        <f t="shared" si="22"/>
        <v>100</v>
      </c>
      <c r="Q87" s="13">
        <f t="shared" si="23"/>
        <v>1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5</v>
      </c>
      <c r="N88" s="9">
        <f t="shared" si="21"/>
        <v>0</v>
      </c>
      <c r="O88" s="15">
        <f t="shared" si="27"/>
        <v>1.9999999999999996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5</v>
      </c>
      <c r="N89" s="9">
        <f t="shared" si="21"/>
        <v>0</v>
      </c>
      <c r="O89" s="15">
        <f t="shared" si="27"/>
        <v>1.9999999999999996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5</v>
      </c>
      <c r="N90" s="9">
        <f t="shared" si="21"/>
        <v>0</v>
      </c>
      <c r="O90" s="15">
        <f t="shared" si="27"/>
        <v>1.9999999999999996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5</v>
      </c>
      <c r="N91" s="9">
        <f t="shared" si="21"/>
        <v>0</v>
      </c>
      <c r="O91" s="15">
        <f t="shared" si="27"/>
        <v>1.9999999999999996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5</v>
      </c>
      <c r="N92" s="9">
        <f t="shared" si="21"/>
        <v>0</v>
      </c>
      <c r="O92" s="15">
        <f t="shared" si="27"/>
        <v>1.9999999999999996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5</v>
      </c>
      <c r="N93" s="9">
        <f t="shared" si="21"/>
        <v>0</v>
      </c>
      <c r="O93" s="15">
        <f t="shared" si="27"/>
        <v>1.9999999999999996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5</v>
      </c>
      <c r="N94" s="9">
        <f t="shared" si="21"/>
        <v>0</v>
      </c>
      <c r="O94" s="15">
        <f t="shared" si="27"/>
        <v>1.9999999999999996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2</v>
      </c>
      <c r="D96" s="13">
        <f t="shared" si="28"/>
        <v>0</v>
      </c>
      <c r="E96" s="13">
        <f t="shared" si="28"/>
        <v>1</v>
      </c>
      <c r="F96" s="13">
        <f t="shared" si="28"/>
        <v>0</v>
      </c>
      <c r="G96" s="13">
        <f t="shared" si="28"/>
        <v>6</v>
      </c>
      <c r="H96" s="13">
        <f t="shared" si="28"/>
        <v>1</v>
      </c>
      <c r="I96" s="13">
        <f t="shared" si="28"/>
        <v>0</v>
      </c>
      <c r="J96" s="13">
        <f t="shared" si="28"/>
        <v>2</v>
      </c>
      <c r="K96" s="13">
        <f t="shared" si="28"/>
        <v>5</v>
      </c>
      <c r="L96" s="13"/>
      <c r="M96" s="13"/>
      <c r="N96" s="13">
        <f>SUM(N4:N94)</f>
        <v>1.9999999999999996</v>
      </c>
      <c r="O96" s="13"/>
      <c r="P96" s="13"/>
      <c r="Q96" s="13">
        <f>SUM(Q4:Q94)</f>
        <v>9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79" sqref="G7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40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2</v>
      </c>
      <c r="AC10" s="15">
        <f>100*SUM(Q46:Q52)/AB10</f>
        <v>50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-2</v>
      </c>
      <c r="AA13" s="9">
        <f t="shared" si="6"/>
        <v>50</v>
      </c>
      <c r="AB13" s="15">
        <f>SUM(Q67:Q73)+SUM(R67:R73)</f>
        <v>3</v>
      </c>
      <c r="AC13" s="15">
        <f>100*SUM(Q67:Q73)/AB13</f>
        <v>33.333333333333336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-2</v>
      </c>
      <c r="AA14" s="9">
        <f t="shared" si="6"/>
        <v>50</v>
      </c>
      <c r="AB14" s="15">
        <f>SUM(Q74:Q80)+SUM(R74:R80)</f>
        <v>3</v>
      </c>
      <c r="AC14" s="15">
        <f>100*SUM(Q74:Q80)/AB14</f>
        <v>33.333333333333336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-4</v>
      </c>
      <c r="AA17" s="13">
        <f>SUM(AA4:AA16)</f>
        <v>100</v>
      </c>
      <c r="AB17" s="13">
        <f>SUM(AB4:AB16)</f>
        <v>10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>
        <v>1</v>
      </c>
      <c r="E52" s="1"/>
      <c r="F52" s="1"/>
      <c r="G52" s="3">
        <v>1</v>
      </c>
      <c r="H52" s="1"/>
      <c r="I52" s="1"/>
      <c r="J52" s="13">
        <f t="shared" si="10"/>
        <v>-1</v>
      </c>
      <c r="K52" s="13">
        <f t="shared" si="11"/>
        <v>1</v>
      </c>
      <c r="L52" s="13">
        <f t="shared" si="16"/>
        <v>-1</v>
      </c>
      <c r="M52" s="13">
        <f t="shared" si="17"/>
        <v>1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1</v>
      </c>
      <c r="R52" s="13">
        <f t="shared" si="15"/>
        <v>1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-1</v>
      </c>
      <c r="M53" s="13">
        <f t="shared" si="17"/>
        <v>1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-1</v>
      </c>
      <c r="M54" s="13">
        <f t="shared" si="17"/>
        <v>1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-1</v>
      </c>
      <c r="M55" s="13">
        <f t="shared" si="17"/>
        <v>1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-1</v>
      </c>
      <c r="M56" s="13">
        <f t="shared" si="17"/>
        <v>1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-1</v>
      </c>
      <c r="M57" s="13">
        <f t="shared" si="17"/>
        <v>1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-1</v>
      </c>
      <c r="M58" s="13">
        <f t="shared" si="17"/>
        <v>1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-1</v>
      </c>
      <c r="M59" s="13">
        <f t="shared" si="17"/>
        <v>1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1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1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1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1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1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1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>
        <v>1</v>
      </c>
      <c r="E66" s="2"/>
      <c r="F66" s="3"/>
      <c r="G66" s="3">
        <v>1</v>
      </c>
      <c r="H66" s="1"/>
      <c r="I66" s="1"/>
      <c r="J66" s="13">
        <f t="shared" si="10"/>
        <v>-1</v>
      </c>
      <c r="K66" s="13">
        <f t="shared" si="11"/>
        <v>1</v>
      </c>
      <c r="L66" s="13">
        <f t="shared" si="16"/>
        <v>-2</v>
      </c>
      <c r="M66" s="13">
        <f t="shared" si="17"/>
        <v>2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1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2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>
        <v>1</v>
      </c>
      <c r="F69" s="1"/>
      <c r="G69" s="1"/>
      <c r="H69" s="1"/>
      <c r="I69" s="1"/>
      <c r="J69" s="13">
        <f t="shared" si="19"/>
        <v>-1</v>
      </c>
      <c r="K69" s="13">
        <f t="shared" si="20"/>
        <v>0</v>
      </c>
      <c r="L69" s="13">
        <f aca="true" t="shared" si="25" ref="L69:L94">L68+J69</f>
        <v>-3</v>
      </c>
      <c r="M69" s="13">
        <f aca="true" t="shared" si="26" ref="M69:M94">M68+K69</f>
        <v>2</v>
      </c>
      <c r="N69" s="9">
        <f t="shared" si="21"/>
        <v>-2</v>
      </c>
      <c r="O69" s="15">
        <f aca="true" t="shared" si="27" ref="O69:O94">O68+N69</f>
        <v>-2</v>
      </c>
      <c r="P69" s="9">
        <f t="shared" si="22"/>
        <v>50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-3</v>
      </c>
      <c r="M70" s="13">
        <f t="shared" si="26"/>
        <v>2</v>
      </c>
      <c r="N70" s="9">
        <f t="shared" si="21"/>
        <v>0</v>
      </c>
      <c r="O70" s="15">
        <f t="shared" si="27"/>
        <v>-2</v>
      </c>
      <c r="P70" s="9">
        <f t="shared" si="22"/>
        <v>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>
        <v>1</v>
      </c>
      <c r="I71" s="1"/>
      <c r="J71" s="13">
        <f t="shared" si="19"/>
        <v>0</v>
      </c>
      <c r="K71" s="13">
        <f t="shared" si="20"/>
        <v>-1</v>
      </c>
      <c r="L71" s="13">
        <f t="shared" si="25"/>
        <v>-3</v>
      </c>
      <c r="M71" s="13">
        <f t="shared" si="26"/>
        <v>1</v>
      </c>
      <c r="N71" s="9">
        <f t="shared" si="21"/>
        <v>-2</v>
      </c>
      <c r="O71" s="15">
        <f t="shared" si="27"/>
        <v>-4</v>
      </c>
      <c r="P71" s="9">
        <f t="shared" si="22"/>
        <v>100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-3</v>
      </c>
      <c r="M72" s="13">
        <f t="shared" si="26"/>
        <v>1</v>
      </c>
      <c r="N72" s="9">
        <f t="shared" si="21"/>
        <v>0</v>
      </c>
      <c r="O72" s="15">
        <f t="shared" si="27"/>
        <v>-4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-3</v>
      </c>
      <c r="M73" s="13">
        <f t="shared" si="26"/>
        <v>2</v>
      </c>
      <c r="N73" s="9">
        <f t="shared" si="21"/>
        <v>2</v>
      </c>
      <c r="O73" s="15">
        <f t="shared" si="27"/>
        <v>-2</v>
      </c>
      <c r="P73" s="9">
        <f t="shared" si="22"/>
        <v>50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-3</v>
      </c>
      <c r="M74" s="13">
        <f t="shared" si="26"/>
        <v>2</v>
      </c>
      <c r="N74" s="9">
        <f t="shared" si="21"/>
        <v>0</v>
      </c>
      <c r="O74" s="15">
        <f t="shared" si="27"/>
        <v>-2</v>
      </c>
      <c r="P74" s="9">
        <f t="shared" si="22"/>
        <v>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-3</v>
      </c>
      <c r="M75" s="13">
        <f t="shared" si="26"/>
        <v>2</v>
      </c>
      <c r="N75" s="9">
        <f t="shared" si="21"/>
        <v>0</v>
      </c>
      <c r="O75" s="15">
        <f t="shared" si="27"/>
        <v>-2</v>
      </c>
      <c r="P75" s="9">
        <f t="shared" si="22"/>
        <v>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>
        <v>1</v>
      </c>
      <c r="F76" s="1"/>
      <c r="G76" s="1"/>
      <c r="H76" s="1">
        <v>1</v>
      </c>
      <c r="I76" s="1"/>
      <c r="J76" s="13">
        <f t="shared" si="19"/>
        <v>-1</v>
      </c>
      <c r="K76" s="13">
        <f t="shared" si="20"/>
        <v>-1</v>
      </c>
      <c r="L76" s="13">
        <f t="shared" si="25"/>
        <v>-4</v>
      </c>
      <c r="M76" s="13">
        <f t="shared" si="26"/>
        <v>1</v>
      </c>
      <c r="N76" s="9">
        <f t="shared" si="21"/>
        <v>-4</v>
      </c>
      <c r="O76" s="15">
        <f t="shared" si="27"/>
        <v>-6</v>
      </c>
      <c r="P76" s="9">
        <f t="shared" si="22"/>
        <v>150</v>
      </c>
      <c r="Q76" s="13">
        <f t="shared" si="23"/>
        <v>0</v>
      </c>
      <c r="R76" s="13">
        <f t="shared" si="24"/>
        <v>2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-4</v>
      </c>
      <c r="M77" s="13">
        <f t="shared" si="26"/>
        <v>1</v>
      </c>
      <c r="N77" s="9">
        <f t="shared" si="21"/>
        <v>0</v>
      </c>
      <c r="O77" s="15">
        <f t="shared" si="27"/>
        <v>-6</v>
      </c>
      <c r="P77" s="9">
        <f t="shared" si="22"/>
        <v>150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>
        <v>1</v>
      </c>
      <c r="H78" s="1"/>
      <c r="I78" s="1"/>
      <c r="J78" s="13">
        <f t="shared" si="19"/>
        <v>0</v>
      </c>
      <c r="K78" s="13">
        <f t="shared" si="20"/>
        <v>1</v>
      </c>
      <c r="L78" s="13">
        <f t="shared" si="25"/>
        <v>-4</v>
      </c>
      <c r="M78" s="13">
        <f t="shared" si="26"/>
        <v>2</v>
      </c>
      <c r="N78" s="9">
        <f t="shared" si="21"/>
        <v>2</v>
      </c>
      <c r="O78" s="15">
        <f t="shared" si="27"/>
        <v>-4</v>
      </c>
      <c r="P78" s="9">
        <f t="shared" si="22"/>
        <v>100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-4</v>
      </c>
      <c r="M79" s="13">
        <f t="shared" si="26"/>
        <v>2</v>
      </c>
      <c r="N79" s="9">
        <f t="shared" si="21"/>
        <v>0</v>
      </c>
      <c r="O79" s="15">
        <f t="shared" si="27"/>
        <v>-4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-4</v>
      </c>
      <c r="M80" s="13">
        <f t="shared" si="26"/>
        <v>2</v>
      </c>
      <c r="N80" s="9">
        <f t="shared" si="21"/>
        <v>0</v>
      </c>
      <c r="O80" s="15">
        <f t="shared" si="27"/>
        <v>-4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-4</v>
      </c>
      <c r="M81" s="13">
        <f t="shared" si="26"/>
        <v>2</v>
      </c>
      <c r="N81" s="9">
        <f t="shared" si="21"/>
        <v>0</v>
      </c>
      <c r="O81" s="15">
        <f t="shared" si="27"/>
        <v>-4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-4</v>
      </c>
      <c r="M82" s="13">
        <f t="shared" si="26"/>
        <v>2</v>
      </c>
      <c r="N82" s="9">
        <f t="shared" si="21"/>
        <v>0</v>
      </c>
      <c r="O82" s="15">
        <f t="shared" si="27"/>
        <v>-4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-4</v>
      </c>
      <c r="M83" s="13">
        <f t="shared" si="26"/>
        <v>2</v>
      </c>
      <c r="N83" s="9">
        <f t="shared" si="21"/>
        <v>0</v>
      </c>
      <c r="O83" s="15">
        <f t="shared" si="27"/>
        <v>-4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-4</v>
      </c>
      <c r="M84" s="13">
        <f t="shared" si="26"/>
        <v>2</v>
      </c>
      <c r="N84" s="9">
        <f t="shared" si="21"/>
        <v>0</v>
      </c>
      <c r="O84" s="15">
        <f t="shared" si="27"/>
        <v>-4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-4</v>
      </c>
      <c r="M85" s="13">
        <f t="shared" si="26"/>
        <v>2</v>
      </c>
      <c r="N85" s="9">
        <f t="shared" si="21"/>
        <v>0</v>
      </c>
      <c r="O85" s="15">
        <f t="shared" si="27"/>
        <v>-4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-4</v>
      </c>
      <c r="M86" s="13">
        <f t="shared" si="26"/>
        <v>2</v>
      </c>
      <c r="N86" s="9">
        <f t="shared" si="21"/>
        <v>0</v>
      </c>
      <c r="O86" s="15">
        <f t="shared" si="27"/>
        <v>-4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-4</v>
      </c>
      <c r="M87" s="13">
        <f t="shared" si="26"/>
        <v>2</v>
      </c>
      <c r="N87" s="9">
        <f t="shared" si="21"/>
        <v>0</v>
      </c>
      <c r="O87" s="15">
        <f t="shared" si="27"/>
        <v>-4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-4</v>
      </c>
      <c r="M88" s="13">
        <f t="shared" si="26"/>
        <v>2</v>
      </c>
      <c r="N88" s="9">
        <f t="shared" si="21"/>
        <v>0</v>
      </c>
      <c r="O88" s="15">
        <f t="shared" si="27"/>
        <v>-4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-4</v>
      </c>
      <c r="M89" s="13">
        <f t="shared" si="26"/>
        <v>2</v>
      </c>
      <c r="N89" s="9">
        <f t="shared" si="21"/>
        <v>0</v>
      </c>
      <c r="O89" s="15">
        <f t="shared" si="27"/>
        <v>-4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-4</v>
      </c>
      <c r="M90" s="13">
        <f t="shared" si="26"/>
        <v>2</v>
      </c>
      <c r="N90" s="9">
        <f t="shared" si="21"/>
        <v>0</v>
      </c>
      <c r="O90" s="15">
        <f t="shared" si="27"/>
        <v>-4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-4</v>
      </c>
      <c r="M91" s="13">
        <f t="shared" si="26"/>
        <v>2</v>
      </c>
      <c r="N91" s="9">
        <f t="shared" si="21"/>
        <v>0</v>
      </c>
      <c r="O91" s="15">
        <f t="shared" si="27"/>
        <v>-4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-4</v>
      </c>
      <c r="M92" s="13">
        <f t="shared" si="26"/>
        <v>2</v>
      </c>
      <c r="N92" s="9">
        <f t="shared" si="21"/>
        <v>0</v>
      </c>
      <c r="O92" s="15">
        <f t="shared" si="27"/>
        <v>-4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-4</v>
      </c>
      <c r="M93" s="13">
        <f t="shared" si="26"/>
        <v>2</v>
      </c>
      <c r="N93" s="9">
        <f t="shared" si="21"/>
        <v>0</v>
      </c>
      <c r="O93" s="15">
        <f t="shared" si="27"/>
        <v>-4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-4</v>
      </c>
      <c r="M94" s="13">
        <f t="shared" si="26"/>
        <v>2</v>
      </c>
      <c r="N94" s="9">
        <f t="shared" si="21"/>
        <v>0</v>
      </c>
      <c r="O94" s="15">
        <f t="shared" si="27"/>
        <v>-4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2</v>
      </c>
      <c r="E96" s="13">
        <f t="shared" si="28"/>
        <v>2</v>
      </c>
      <c r="F96" s="13">
        <f t="shared" si="28"/>
        <v>0</v>
      </c>
      <c r="G96" s="13">
        <f t="shared" si="28"/>
        <v>4</v>
      </c>
      <c r="H96" s="13">
        <f t="shared" si="28"/>
        <v>2</v>
      </c>
      <c r="I96" s="13">
        <f t="shared" si="28"/>
        <v>0</v>
      </c>
      <c r="J96" s="13">
        <f t="shared" si="28"/>
        <v>-4</v>
      </c>
      <c r="K96" s="13">
        <f t="shared" si="28"/>
        <v>2</v>
      </c>
      <c r="L96" s="13"/>
      <c r="M96" s="13"/>
      <c r="N96" s="13">
        <f>SUM(N4:N94)</f>
        <v>-4</v>
      </c>
      <c r="O96" s="13"/>
      <c r="P96" s="13"/>
      <c r="Q96" s="13">
        <f>SUM(Q4:Q94)</f>
        <v>4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0" sqref="G9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50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19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31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2</v>
      </c>
      <c r="AC6" s="15">
        <f>100*SUM(Q18:Q24)/AB6</f>
        <v>50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62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3</v>
      </c>
      <c r="AC7" s="15">
        <f>100*SUM(Q25:Q31)/AB7</f>
        <v>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4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6</v>
      </c>
      <c r="AC9" s="15">
        <f>100*SUM(Q39:Q45)/AB9</f>
        <v>83.33333333333333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90.9090909090909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17</v>
      </c>
      <c r="AC10" s="15">
        <f>100*SUM(Q46:Q52)/AB10</f>
        <v>64.70588235294117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90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3</v>
      </c>
      <c r="AC11" s="15">
        <f>100*SUM(Q53:Q59)/AB11</f>
        <v>66.66666666666667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90.32258064516128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5</v>
      </c>
      <c r="AC12" s="15">
        <f>100*SUM(Q60:Q66)/AB12</f>
        <v>20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4</v>
      </c>
      <c r="AC14" s="15">
        <f>100*SUM(Q74:Q80)/AB14</f>
        <v>75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4</v>
      </c>
      <c r="AC15" s="15">
        <f>100*SUM(Q81:Q87)/AB15</f>
        <v>50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2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50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>
        <v>1</v>
      </c>
      <c r="D20" s="1"/>
      <c r="E20" s="1"/>
      <c r="F20" s="1"/>
      <c r="G20" s="3"/>
      <c r="H20" s="1"/>
      <c r="I20" s="1"/>
      <c r="J20" s="13">
        <f t="shared" si="0"/>
        <v>1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1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>
        <v>1</v>
      </c>
      <c r="E24" s="3"/>
      <c r="F24" s="1"/>
      <c r="G24" s="3"/>
      <c r="H24" s="1"/>
      <c r="I24" s="1"/>
      <c r="J24" s="13">
        <f t="shared" si="0"/>
        <v>-1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>
        <v>1</v>
      </c>
      <c r="E27" s="1">
        <v>1</v>
      </c>
      <c r="F27" s="1"/>
      <c r="G27" s="1"/>
      <c r="H27" s="1"/>
      <c r="I27" s="1">
        <v>1</v>
      </c>
      <c r="J27" s="13">
        <f t="shared" si="0"/>
        <v>-2</v>
      </c>
      <c r="K27" s="13">
        <f t="shared" si="1"/>
        <v>-1</v>
      </c>
      <c r="L27" s="13">
        <f t="shared" si="7"/>
        <v>-2</v>
      </c>
      <c r="M27" s="13">
        <f t="shared" si="8"/>
        <v>-1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3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-2</v>
      </c>
      <c r="M28" s="13">
        <f t="shared" si="8"/>
        <v>-1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-2</v>
      </c>
      <c r="M29" s="13">
        <f t="shared" si="8"/>
        <v>-1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-1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-2</v>
      </c>
      <c r="M31" s="13">
        <f t="shared" si="8"/>
        <v>-1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-2</v>
      </c>
      <c r="M32" s="13">
        <f t="shared" si="8"/>
        <v>-1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-1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>
        <v>1</v>
      </c>
      <c r="D34" s="3"/>
      <c r="E34" s="3"/>
      <c r="F34" s="1"/>
      <c r="G34" s="3"/>
      <c r="H34" s="1"/>
      <c r="I34" s="1"/>
      <c r="J34" s="13">
        <f t="shared" si="0"/>
        <v>1</v>
      </c>
      <c r="K34" s="13">
        <f t="shared" si="1"/>
        <v>0</v>
      </c>
      <c r="L34" s="13">
        <f t="shared" si="7"/>
        <v>-1</v>
      </c>
      <c r="M34" s="13">
        <f t="shared" si="8"/>
        <v>-1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1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-1</v>
      </c>
      <c r="M35" s="13">
        <f t="shared" si="8"/>
        <v>-1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-1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>
        <v>1</v>
      </c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-1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/>
      <c r="C38" s="3">
        <v>1</v>
      </c>
      <c r="D38" s="1"/>
      <c r="E38" s="1"/>
      <c r="F38" s="1"/>
      <c r="G38" s="3">
        <v>1</v>
      </c>
      <c r="H38" s="1"/>
      <c r="I38" s="1"/>
      <c r="J38" s="13">
        <f t="shared" si="10"/>
        <v>1</v>
      </c>
      <c r="K38" s="13">
        <f t="shared" si="11"/>
        <v>1</v>
      </c>
      <c r="L38" s="13">
        <f t="shared" si="16"/>
        <v>0</v>
      </c>
      <c r="M38" s="13">
        <f t="shared" si="17"/>
        <v>1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2</v>
      </c>
      <c r="R38" s="13">
        <f t="shared" si="15"/>
        <v>0</v>
      </c>
    </row>
    <row r="39" spans="1:19" ht="15">
      <c r="A39" s="17">
        <v>32607</v>
      </c>
      <c r="B39" s="3"/>
      <c r="C39" s="3">
        <v>1</v>
      </c>
      <c r="D39" s="1"/>
      <c r="E39" s="1">
        <v>1</v>
      </c>
      <c r="F39" s="1"/>
      <c r="G39" s="3">
        <v>1</v>
      </c>
      <c r="H39" s="3"/>
      <c r="I39" s="1"/>
      <c r="J39" s="13">
        <f t="shared" si="10"/>
        <v>0</v>
      </c>
      <c r="K39" s="13">
        <f t="shared" si="11"/>
        <v>1</v>
      </c>
      <c r="L39" s="13">
        <f t="shared" si="16"/>
        <v>0</v>
      </c>
      <c r="M39" s="13">
        <f t="shared" si="17"/>
        <v>2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2</v>
      </c>
      <c r="R39" s="13">
        <f t="shared" si="15"/>
        <v>1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>
        <v>1</v>
      </c>
      <c r="H40" s="1"/>
      <c r="I40" s="1"/>
      <c r="J40" s="13">
        <f t="shared" si="10"/>
        <v>1</v>
      </c>
      <c r="K40" s="13">
        <f t="shared" si="11"/>
        <v>1</v>
      </c>
      <c r="L40" s="13">
        <f t="shared" si="16"/>
        <v>1</v>
      </c>
      <c r="M40" s="13">
        <f t="shared" si="17"/>
        <v>3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2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3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3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3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3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>
        <v>1</v>
      </c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1</v>
      </c>
      <c r="M45" s="13">
        <f t="shared" si="17"/>
        <v>4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4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>
        <v>1</v>
      </c>
      <c r="G47" s="1">
        <v>1</v>
      </c>
      <c r="H47" s="1"/>
      <c r="I47" s="1"/>
      <c r="J47" s="13">
        <f t="shared" si="10"/>
        <v>0</v>
      </c>
      <c r="K47" s="13">
        <f t="shared" si="11"/>
        <v>2</v>
      </c>
      <c r="L47" s="13">
        <f t="shared" si="16"/>
        <v>1</v>
      </c>
      <c r="M47" s="13">
        <f t="shared" si="17"/>
        <v>6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2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6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6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>
        <v>2</v>
      </c>
      <c r="D50" s="3"/>
      <c r="E50" s="3">
        <v>1</v>
      </c>
      <c r="F50" s="3"/>
      <c r="G50" s="3">
        <v>2</v>
      </c>
      <c r="H50" s="3"/>
      <c r="I50" s="1">
        <v>1</v>
      </c>
      <c r="J50" s="13">
        <f t="shared" si="10"/>
        <v>1</v>
      </c>
      <c r="K50" s="13">
        <f t="shared" si="11"/>
        <v>1</v>
      </c>
      <c r="L50" s="13">
        <f t="shared" si="16"/>
        <v>2</v>
      </c>
      <c r="M50" s="13">
        <f t="shared" si="17"/>
        <v>7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4</v>
      </c>
      <c r="R50" s="13">
        <f t="shared" si="15"/>
        <v>2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2</v>
      </c>
      <c r="M51" s="13">
        <f t="shared" si="17"/>
        <v>7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>
        <v>1</v>
      </c>
      <c r="F52" s="1">
        <v>1</v>
      </c>
      <c r="G52" s="3">
        <v>4</v>
      </c>
      <c r="H52" s="1">
        <v>2</v>
      </c>
      <c r="I52" s="1">
        <v>1</v>
      </c>
      <c r="J52" s="13">
        <f t="shared" si="10"/>
        <v>-1</v>
      </c>
      <c r="K52" s="13">
        <f t="shared" si="11"/>
        <v>2</v>
      </c>
      <c r="L52" s="13">
        <f t="shared" si="16"/>
        <v>1</v>
      </c>
      <c r="M52" s="13">
        <f t="shared" si="17"/>
        <v>9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5</v>
      </c>
      <c r="R52" s="13">
        <f t="shared" si="15"/>
        <v>4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9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9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9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9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9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9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>
        <v>1</v>
      </c>
      <c r="D59" s="1"/>
      <c r="E59" s="1">
        <v>1</v>
      </c>
      <c r="F59" s="1"/>
      <c r="G59" s="3">
        <v>1</v>
      </c>
      <c r="H59" s="1"/>
      <c r="I59" s="1"/>
      <c r="J59" s="13">
        <f t="shared" si="10"/>
        <v>0</v>
      </c>
      <c r="K59" s="13">
        <f t="shared" si="11"/>
        <v>1</v>
      </c>
      <c r="L59" s="13">
        <f t="shared" si="16"/>
        <v>1</v>
      </c>
      <c r="M59" s="13">
        <f t="shared" si="17"/>
        <v>10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2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10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10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>
        <v>1</v>
      </c>
      <c r="E62" s="1">
        <v>1</v>
      </c>
      <c r="F62" s="1"/>
      <c r="G62" s="1"/>
      <c r="H62" s="1"/>
      <c r="I62" s="1"/>
      <c r="J62" s="13">
        <f t="shared" si="10"/>
        <v>-2</v>
      </c>
      <c r="K62" s="13">
        <f t="shared" si="11"/>
        <v>0</v>
      </c>
      <c r="L62" s="13">
        <f t="shared" si="16"/>
        <v>-1</v>
      </c>
      <c r="M62" s="13">
        <f t="shared" si="17"/>
        <v>10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0</v>
      </c>
      <c r="R62" s="13">
        <f t="shared" si="15"/>
        <v>2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10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10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>
        <v>1</v>
      </c>
      <c r="H65" s="1">
        <v>1</v>
      </c>
      <c r="I65" s="1">
        <v>1</v>
      </c>
      <c r="J65" s="13">
        <f t="shared" si="10"/>
        <v>0</v>
      </c>
      <c r="K65" s="13">
        <f t="shared" si="11"/>
        <v>-1</v>
      </c>
      <c r="L65" s="13">
        <f t="shared" si="16"/>
        <v>-1</v>
      </c>
      <c r="M65" s="13">
        <f t="shared" si="17"/>
        <v>9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1</v>
      </c>
      <c r="R65" s="13">
        <f t="shared" si="15"/>
        <v>2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-1</v>
      </c>
      <c r="M66" s="13">
        <f t="shared" si="17"/>
        <v>9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-1</v>
      </c>
      <c r="M67" s="13">
        <f t="shared" si="17"/>
        <v>9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-1</v>
      </c>
      <c r="M68" s="13">
        <f t="shared" si="17"/>
        <v>9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-1</v>
      </c>
      <c r="M69" s="13">
        <f aca="true" t="shared" si="26" ref="M69:M94">M68+K69</f>
        <v>9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-1</v>
      </c>
      <c r="M70" s="13">
        <f t="shared" si="26"/>
        <v>9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-1</v>
      </c>
      <c r="M71" s="13">
        <f t="shared" si="26"/>
        <v>9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9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9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9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9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>
        <v>1</v>
      </c>
      <c r="H76" s="1"/>
      <c r="I76" s="1"/>
      <c r="J76" s="13">
        <f t="shared" si="19"/>
        <v>0</v>
      </c>
      <c r="K76" s="13">
        <f t="shared" si="20"/>
        <v>1</v>
      </c>
      <c r="L76" s="13">
        <f t="shared" si="25"/>
        <v>-1</v>
      </c>
      <c r="M76" s="13">
        <f t="shared" si="26"/>
        <v>10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10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>
        <v>1</v>
      </c>
      <c r="D78" s="1"/>
      <c r="E78" s="1"/>
      <c r="F78" s="1"/>
      <c r="G78" s="1"/>
      <c r="H78" s="1">
        <v>1</v>
      </c>
      <c r="I78" s="1"/>
      <c r="J78" s="13">
        <f t="shared" si="19"/>
        <v>1</v>
      </c>
      <c r="K78" s="13">
        <f t="shared" si="20"/>
        <v>-1</v>
      </c>
      <c r="L78" s="13">
        <f t="shared" si="25"/>
        <v>0</v>
      </c>
      <c r="M78" s="13">
        <f t="shared" si="26"/>
        <v>9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1</v>
      </c>
      <c r="R78" s="13">
        <f t="shared" si="24"/>
        <v>1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9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/>
      <c r="F80" s="1"/>
      <c r="G80" s="3"/>
      <c r="H80" s="1"/>
      <c r="I80" s="1"/>
      <c r="J80" s="13">
        <f t="shared" si="19"/>
        <v>1</v>
      </c>
      <c r="K80" s="13">
        <f t="shared" si="20"/>
        <v>0</v>
      </c>
      <c r="L80" s="13">
        <f t="shared" si="25"/>
        <v>1</v>
      </c>
      <c r="M80" s="13">
        <f t="shared" si="26"/>
        <v>9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9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>
        <v>1</v>
      </c>
      <c r="H82" s="1"/>
      <c r="I82" s="1"/>
      <c r="J82" s="13">
        <f t="shared" si="19"/>
        <v>0</v>
      </c>
      <c r="K82" s="13">
        <f t="shared" si="20"/>
        <v>1</v>
      </c>
      <c r="L82" s="13">
        <f t="shared" si="25"/>
        <v>1</v>
      </c>
      <c r="M82" s="13">
        <f t="shared" si="26"/>
        <v>10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1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10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>
        <v>1</v>
      </c>
      <c r="E84" s="3"/>
      <c r="F84" s="1"/>
      <c r="G84" s="1">
        <v>1</v>
      </c>
      <c r="H84" s="1"/>
      <c r="I84" s="1"/>
      <c r="J84" s="13">
        <f t="shared" si="19"/>
        <v>-1</v>
      </c>
      <c r="K84" s="13">
        <f t="shared" si="20"/>
        <v>1</v>
      </c>
      <c r="L84" s="13">
        <f t="shared" si="25"/>
        <v>0</v>
      </c>
      <c r="M84" s="13">
        <f t="shared" si="26"/>
        <v>11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1</v>
      </c>
      <c r="R84" s="13">
        <f t="shared" si="24"/>
        <v>1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11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11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>
        <v>1</v>
      </c>
      <c r="E87" s="3"/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-1</v>
      </c>
      <c r="M87" s="13">
        <f t="shared" si="26"/>
        <v>11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11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>
        <v>1</v>
      </c>
      <c r="D89" s="1"/>
      <c r="E89" s="1"/>
      <c r="F89" s="1"/>
      <c r="G89" s="1">
        <v>1</v>
      </c>
      <c r="H89" s="1"/>
      <c r="I89" s="1"/>
      <c r="J89" s="13">
        <f t="shared" si="19"/>
        <v>1</v>
      </c>
      <c r="K89" s="13">
        <f t="shared" si="20"/>
        <v>1</v>
      </c>
      <c r="L89" s="13">
        <f t="shared" si="25"/>
        <v>0</v>
      </c>
      <c r="M89" s="13">
        <f t="shared" si="26"/>
        <v>12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2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12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12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12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12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12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10</v>
      </c>
      <c r="D96" s="13">
        <f t="shared" si="28"/>
        <v>5</v>
      </c>
      <c r="E96" s="13">
        <f t="shared" si="28"/>
        <v>6</v>
      </c>
      <c r="F96" s="13">
        <f t="shared" si="28"/>
        <v>2</v>
      </c>
      <c r="G96" s="13">
        <f t="shared" si="28"/>
        <v>18</v>
      </c>
      <c r="H96" s="13">
        <f t="shared" si="28"/>
        <v>4</v>
      </c>
      <c r="I96" s="13">
        <f t="shared" si="28"/>
        <v>4</v>
      </c>
      <c r="J96" s="13">
        <f t="shared" si="28"/>
        <v>0</v>
      </c>
      <c r="K96" s="13">
        <f t="shared" si="28"/>
        <v>12</v>
      </c>
      <c r="L96" s="13"/>
      <c r="M96" s="13"/>
      <c r="N96" s="13">
        <f>SUM(N4:N94)</f>
        <v>0</v>
      </c>
      <c r="O96" s="13"/>
      <c r="P96" s="13"/>
      <c r="Q96" s="13">
        <f>SUM(Q4:Q94)</f>
        <v>31</v>
      </c>
      <c r="R96" s="13">
        <f>SUM(R4:R94)</f>
        <v>19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88" sqref="G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0.391304347826087</v>
      </c>
      <c r="AA4" s="9">
        <f aca="true" t="shared" si="6" ref="AA4:AA16">Z4*100/$Z$17</f>
        <v>4.347826086956521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>
        <v>1</v>
      </c>
      <c r="D5" s="1"/>
      <c r="E5" s="1"/>
      <c r="F5" s="1"/>
      <c r="G5" s="1"/>
      <c r="H5" s="1"/>
      <c r="I5" s="1"/>
      <c r="J5" s="13">
        <f t="shared" si="0"/>
        <v>1</v>
      </c>
      <c r="K5" s="13">
        <f t="shared" si="1"/>
        <v>0</v>
      </c>
      <c r="L5" s="13">
        <f aca="true" t="shared" si="7" ref="L5:L36">L4+J5</f>
        <v>1</v>
      </c>
      <c r="M5" s="13">
        <f aca="true" t="shared" si="8" ref="M5:M36">M4+K5</f>
        <v>0</v>
      </c>
      <c r="N5" s="9">
        <f t="shared" si="2"/>
        <v>0.391304347826087</v>
      </c>
      <c r="O5" s="15">
        <f aca="true" t="shared" si="9" ref="O5:O36">O4+N5</f>
        <v>0.391304347826087</v>
      </c>
      <c r="P5" s="9">
        <f t="shared" si="3"/>
        <v>4.3478260869565215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1</v>
      </c>
      <c r="M6" s="13">
        <f t="shared" si="8"/>
        <v>0</v>
      </c>
      <c r="N6" s="9">
        <f t="shared" si="2"/>
        <v>0</v>
      </c>
      <c r="O6" s="15">
        <f t="shared" si="9"/>
        <v>0.391304347826087</v>
      </c>
      <c r="P6" s="9">
        <f t="shared" si="3"/>
        <v>4.3478260869565215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29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1</v>
      </c>
      <c r="M7" s="13">
        <f t="shared" si="8"/>
        <v>0</v>
      </c>
      <c r="N7" s="9">
        <f t="shared" si="2"/>
        <v>0</v>
      </c>
      <c r="O7" s="15">
        <f t="shared" si="9"/>
        <v>0.391304347826087</v>
      </c>
      <c r="P7" s="9">
        <f t="shared" si="3"/>
        <v>4.3478260869565215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82.85714285714286</v>
      </c>
      <c r="W7" s="8"/>
      <c r="Y7" s="18" t="s">
        <v>34</v>
      </c>
      <c r="Z7" s="15">
        <f>SUM(N25:N31)</f>
        <v>0.391304347826087</v>
      </c>
      <c r="AA7" s="9">
        <f t="shared" si="6"/>
        <v>4.347826086956521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>
        <f t="shared" si="2"/>
        <v>0</v>
      </c>
      <c r="O8" s="15">
        <f t="shared" si="9"/>
        <v>0.391304347826087</v>
      </c>
      <c r="P8" s="9">
        <f t="shared" si="3"/>
        <v>4.3478260869565215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0.391304347826087</v>
      </c>
      <c r="AA8" s="9">
        <f t="shared" si="6"/>
        <v>4.347826086956521</v>
      </c>
      <c r="AB8" s="15">
        <f>SUM(Q32:Q38)+SUM(R32:R38)</f>
        <v>1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>
        <f t="shared" si="2"/>
        <v>0</v>
      </c>
      <c r="O9" s="15">
        <f t="shared" si="9"/>
        <v>0.391304347826087</v>
      </c>
      <c r="P9" s="9">
        <f t="shared" si="3"/>
        <v>4.3478260869565215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-0.391304347826087</v>
      </c>
      <c r="AA9" s="9">
        <f t="shared" si="6"/>
        <v>-4.347826086956521</v>
      </c>
      <c r="AB9" s="15">
        <f>SUM(Q39:Q45)+SUM(R39:R45)</f>
        <v>1</v>
      </c>
      <c r="AC9" s="15">
        <f>100*SUM(Q39:Q45)/AB9</f>
        <v>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</v>
      </c>
      <c r="O10" s="15">
        <f t="shared" si="9"/>
        <v>0.391304347826087</v>
      </c>
      <c r="P10" s="9">
        <f t="shared" si="3"/>
        <v>4.3478260869565215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84.61538461538461</v>
      </c>
      <c r="W10" s="8"/>
      <c r="X10" s="20" t="s">
        <v>38</v>
      </c>
      <c r="Z10" s="15">
        <f>SUM(N46:N52)</f>
        <v>0.782608695652174</v>
      </c>
      <c r="AA10" s="9">
        <f t="shared" si="6"/>
        <v>8.695652173913041</v>
      </c>
      <c r="AB10" s="15">
        <f>SUM(Q46:Q52)+SUM(R46:R52)</f>
        <v>4</v>
      </c>
      <c r="AC10" s="15">
        <f>100*SUM(Q46:Q52)/AB10</f>
        <v>75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0.391304347826087</v>
      </c>
      <c r="P11" s="9">
        <f t="shared" si="3"/>
        <v>4.3478260869565215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2.739130434782609</v>
      </c>
      <c r="AA11" s="9">
        <f t="shared" si="6"/>
        <v>30.434782608695645</v>
      </c>
      <c r="AB11" s="15">
        <f>SUM(Q53:Q59)+SUM(R53:R59)</f>
        <v>9</v>
      </c>
      <c r="AC11" s="15">
        <f>100*SUM(Q53:Q59)/AB11</f>
        <v>88.88888888888889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0.391304347826087</v>
      </c>
      <c r="P12" s="9">
        <f t="shared" si="3"/>
        <v>4.3478260869565215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93.10344827586206</v>
      </c>
      <c r="W12" s="8"/>
      <c r="X12" s="20" t="s">
        <v>41</v>
      </c>
      <c r="Z12" s="15">
        <f>SUM(N60:N66)</f>
        <v>1.173913043478261</v>
      </c>
      <c r="AA12" s="9">
        <f t="shared" si="6"/>
        <v>13.043478260869563</v>
      </c>
      <c r="AB12" s="15">
        <f>SUM(Q60:Q66)+SUM(R60:R66)</f>
        <v>7</v>
      </c>
      <c r="AC12" s="15">
        <f>100*SUM(Q60:Q66)/AB12</f>
        <v>71.42857142857143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>
        <f t="shared" si="2"/>
        <v>0</v>
      </c>
      <c r="O13" s="15">
        <f t="shared" si="9"/>
        <v>0.391304347826087</v>
      </c>
      <c r="P13" s="9">
        <f t="shared" si="3"/>
        <v>4.3478260869565215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2.347826086956522</v>
      </c>
      <c r="AA13" s="9">
        <f t="shared" si="6"/>
        <v>26.086956521739125</v>
      </c>
      <c r="AB13" s="15">
        <f>SUM(Q67:Q73)+SUM(R67:R73)</f>
        <v>6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1</v>
      </c>
      <c r="M14" s="13">
        <f t="shared" si="8"/>
        <v>0</v>
      </c>
      <c r="N14" s="9">
        <f t="shared" si="2"/>
        <v>0</v>
      </c>
      <c r="O14" s="15">
        <f t="shared" si="9"/>
        <v>0.391304347826087</v>
      </c>
      <c r="P14" s="9">
        <f t="shared" si="3"/>
        <v>4.3478260869565215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>
        <f t="shared" si="2"/>
        <v>0</v>
      </c>
      <c r="O15" s="15">
        <f t="shared" si="9"/>
        <v>0.391304347826087</v>
      </c>
      <c r="P15" s="9">
        <f t="shared" si="3"/>
        <v>4.3478260869565215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1.173913043478261</v>
      </c>
      <c r="AA15" s="9">
        <f t="shared" si="6"/>
        <v>13.043478260869563</v>
      </c>
      <c r="AB15" s="15">
        <f>SUM(Q81:Q87)+SUM(R81:R87)</f>
        <v>5</v>
      </c>
      <c r="AC15" s="15">
        <f>100*SUM(Q81:Q87)/AB15</f>
        <v>80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0</v>
      </c>
      <c r="N16" s="9">
        <f t="shared" si="2"/>
        <v>0</v>
      </c>
      <c r="O16" s="15">
        <f t="shared" si="9"/>
        <v>0.391304347826087</v>
      </c>
      <c r="P16" s="9">
        <f t="shared" si="3"/>
        <v>4.3478260869565215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1</v>
      </c>
      <c r="M17" s="13">
        <f t="shared" si="8"/>
        <v>0</v>
      </c>
      <c r="N17" s="9">
        <f t="shared" si="2"/>
        <v>0</v>
      </c>
      <c r="O17" s="15">
        <f t="shared" si="9"/>
        <v>0.391304347826087</v>
      </c>
      <c r="P17" s="9">
        <f t="shared" si="3"/>
        <v>4.3478260869565215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9.000000000000002</v>
      </c>
      <c r="AA17" s="13">
        <f>SUM(AA4:AA16)</f>
        <v>99.99999999999999</v>
      </c>
      <c r="AB17" s="13">
        <f>SUM(AB4:AB16)</f>
        <v>35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1</v>
      </c>
      <c r="M18" s="13">
        <f t="shared" si="8"/>
        <v>0</v>
      </c>
      <c r="N18" s="9">
        <f t="shared" si="2"/>
        <v>0</v>
      </c>
      <c r="O18" s="15">
        <f t="shared" si="9"/>
        <v>0.391304347826087</v>
      </c>
      <c r="P18" s="9">
        <f t="shared" si="3"/>
        <v>4.3478260869565215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1</v>
      </c>
      <c r="M19" s="13">
        <f t="shared" si="8"/>
        <v>0</v>
      </c>
      <c r="N19" s="9">
        <f t="shared" si="2"/>
        <v>0</v>
      </c>
      <c r="O19" s="15">
        <f t="shared" si="9"/>
        <v>0.391304347826087</v>
      </c>
      <c r="P19" s="9">
        <f t="shared" si="3"/>
        <v>4.3478260869565215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0.391304347826087</v>
      </c>
      <c r="P20" s="9">
        <f t="shared" si="3"/>
        <v>4.3478260869565215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0.391304347826087</v>
      </c>
      <c r="P21" s="9">
        <f t="shared" si="3"/>
        <v>4.3478260869565215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0.391304347826087</v>
      </c>
      <c r="P22" s="9">
        <f t="shared" si="3"/>
        <v>4.3478260869565215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0.391304347826087</v>
      </c>
      <c r="P23" s="9">
        <f t="shared" si="3"/>
        <v>4.3478260869565215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0.391304347826087</v>
      </c>
      <c r="P24" s="9">
        <f t="shared" si="3"/>
        <v>4.3478260869565215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0.391304347826087</v>
      </c>
      <c r="P25" s="9">
        <f t="shared" si="3"/>
        <v>4.3478260869565215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>
        <v>1</v>
      </c>
      <c r="D26" s="3"/>
      <c r="E26" s="3"/>
      <c r="F26" s="3"/>
      <c r="G26" s="3"/>
      <c r="H26" s="1"/>
      <c r="I26" s="1"/>
      <c r="J26" s="13">
        <f t="shared" si="0"/>
        <v>1</v>
      </c>
      <c r="K26" s="13">
        <f t="shared" si="1"/>
        <v>0</v>
      </c>
      <c r="L26" s="13">
        <f t="shared" si="7"/>
        <v>2</v>
      </c>
      <c r="M26" s="13">
        <f t="shared" si="8"/>
        <v>0</v>
      </c>
      <c r="N26" s="9">
        <f t="shared" si="2"/>
        <v>0.391304347826087</v>
      </c>
      <c r="O26" s="15">
        <f t="shared" si="9"/>
        <v>0.782608695652174</v>
      </c>
      <c r="P26" s="9">
        <f t="shared" si="3"/>
        <v>8.695652173913043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2</v>
      </c>
      <c r="M27" s="13">
        <f t="shared" si="8"/>
        <v>0</v>
      </c>
      <c r="N27" s="9">
        <f t="shared" si="2"/>
        <v>0</v>
      </c>
      <c r="O27" s="15">
        <f t="shared" si="9"/>
        <v>0.782608695652174</v>
      </c>
      <c r="P27" s="9">
        <f t="shared" si="3"/>
        <v>8.695652173913043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2</v>
      </c>
      <c r="M28" s="13">
        <f t="shared" si="8"/>
        <v>0</v>
      </c>
      <c r="N28" s="9">
        <f t="shared" si="2"/>
        <v>0</v>
      </c>
      <c r="O28" s="15">
        <f t="shared" si="9"/>
        <v>0.782608695652174</v>
      </c>
      <c r="P28" s="9">
        <f t="shared" si="3"/>
        <v>8.695652173913043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0</v>
      </c>
      <c r="N29" s="9">
        <f t="shared" si="2"/>
        <v>0</v>
      </c>
      <c r="O29" s="15">
        <f t="shared" si="9"/>
        <v>0.782608695652174</v>
      </c>
      <c r="P29" s="9">
        <f t="shared" si="3"/>
        <v>8.695652173913043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2</v>
      </c>
      <c r="M30" s="13">
        <f t="shared" si="8"/>
        <v>0</v>
      </c>
      <c r="N30" s="9">
        <f t="shared" si="2"/>
        <v>0</v>
      </c>
      <c r="O30" s="15">
        <f t="shared" si="9"/>
        <v>0.782608695652174</v>
      </c>
      <c r="P30" s="9">
        <f t="shared" si="3"/>
        <v>8.695652173913043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2</v>
      </c>
      <c r="M31" s="13">
        <f t="shared" si="8"/>
        <v>0</v>
      </c>
      <c r="N31" s="9">
        <f t="shared" si="2"/>
        <v>0</v>
      </c>
      <c r="O31" s="15">
        <f t="shared" si="9"/>
        <v>0.782608695652174</v>
      </c>
      <c r="P31" s="9">
        <f t="shared" si="3"/>
        <v>8.695652173913043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0</v>
      </c>
      <c r="N32" s="9">
        <f t="shared" si="2"/>
        <v>0</v>
      </c>
      <c r="O32" s="15">
        <f t="shared" si="9"/>
        <v>0.782608695652174</v>
      </c>
      <c r="P32" s="9">
        <f t="shared" si="3"/>
        <v>8.695652173913043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0</v>
      </c>
      <c r="N33" s="9">
        <f t="shared" si="2"/>
        <v>0</v>
      </c>
      <c r="O33" s="15">
        <f t="shared" si="9"/>
        <v>0.782608695652174</v>
      </c>
      <c r="P33" s="9">
        <f t="shared" si="3"/>
        <v>8.695652173913043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0</v>
      </c>
      <c r="N34" s="9">
        <f t="shared" si="2"/>
        <v>0</v>
      </c>
      <c r="O34" s="15">
        <f t="shared" si="9"/>
        <v>0.782608695652174</v>
      </c>
      <c r="P34" s="9">
        <f t="shared" si="3"/>
        <v>8.695652173913043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0</v>
      </c>
      <c r="N35" s="9">
        <f t="shared" si="2"/>
        <v>0</v>
      </c>
      <c r="O35" s="15">
        <f t="shared" si="9"/>
        <v>0.782608695652174</v>
      </c>
      <c r="P35" s="9">
        <f t="shared" si="3"/>
        <v>8.695652173913043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2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0.782608695652174</v>
      </c>
      <c r="P36" s="9">
        <f aca="true" t="shared" si="13" ref="P36:P67">O36*100/$N$96</f>
        <v>8.695652173913043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>
        <v>1</v>
      </c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2</v>
      </c>
      <c r="M37" s="13">
        <f aca="true" t="shared" si="17" ref="M37:M68">M36+K37</f>
        <v>1</v>
      </c>
      <c r="N37" s="9">
        <f t="shared" si="12"/>
        <v>0.391304347826087</v>
      </c>
      <c r="O37" s="15">
        <f aca="true" t="shared" si="18" ref="O37:O68">O36+N37</f>
        <v>1.173913043478261</v>
      </c>
      <c r="P37" s="9">
        <f t="shared" si="13"/>
        <v>13.043478260869566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2</v>
      </c>
      <c r="M38" s="13">
        <f t="shared" si="17"/>
        <v>1</v>
      </c>
      <c r="N38" s="9">
        <f t="shared" si="12"/>
        <v>0</v>
      </c>
      <c r="O38" s="15">
        <f t="shared" si="18"/>
        <v>1.173913043478261</v>
      </c>
      <c r="P38" s="9">
        <f t="shared" si="13"/>
        <v>13.043478260869566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2</v>
      </c>
      <c r="M39" s="13">
        <f t="shared" si="17"/>
        <v>1</v>
      </c>
      <c r="N39" s="9">
        <f t="shared" si="12"/>
        <v>0</v>
      </c>
      <c r="O39" s="15">
        <f t="shared" si="18"/>
        <v>1.173913043478261</v>
      </c>
      <c r="P39" s="9">
        <f t="shared" si="13"/>
        <v>13.043478260869566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2</v>
      </c>
      <c r="M40" s="13">
        <f t="shared" si="17"/>
        <v>1</v>
      </c>
      <c r="N40" s="9">
        <f t="shared" si="12"/>
        <v>0</v>
      </c>
      <c r="O40" s="15">
        <f t="shared" si="18"/>
        <v>1.173913043478261</v>
      </c>
      <c r="P40" s="9">
        <f t="shared" si="13"/>
        <v>13.043478260869566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1</v>
      </c>
      <c r="N41" s="9">
        <f t="shared" si="12"/>
        <v>0</v>
      </c>
      <c r="O41" s="15">
        <f t="shared" si="18"/>
        <v>1.173913043478261</v>
      </c>
      <c r="P41" s="9">
        <f t="shared" si="13"/>
        <v>13.043478260869566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2</v>
      </c>
      <c r="M42" s="13">
        <f t="shared" si="17"/>
        <v>1</v>
      </c>
      <c r="N42" s="9">
        <f t="shared" si="12"/>
        <v>0</v>
      </c>
      <c r="O42" s="15">
        <f t="shared" si="18"/>
        <v>1.173913043478261</v>
      </c>
      <c r="P42" s="9">
        <f t="shared" si="13"/>
        <v>13.043478260869566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2</v>
      </c>
      <c r="M43" s="13">
        <f t="shared" si="17"/>
        <v>1</v>
      </c>
      <c r="N43" s="9">
        <f t="shared" si="12"/>
        <v>0</v>
      </c>
      <c r="O43" s="15">
        <f t="shared" si="18"/>
        <v>1.173913043478261</v>
      </c>
      <c r="P43" s="9">
        <f t="shared" si="13"/>
        <v>13.043478260869566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2</v>
      </c>
      <c r="M44" s="13">
        <f t="shared" si="17"/>
        <v>1</v>
      </c>
      <c r="N44" s="9">
        <f t="shared" si="12"/>
        <v>0</v>
      </c>
      <c r="O44" s="15">
        <f t="shared" si="18"/>
        <v>1.173913043478261</v>
      </c>
      <c r="P44" s="9">
        <f t="shared" si="13"/>
        <v>13.043478260869566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>
        <v>1</v>
      </c>
      <c r="J45" s="13">
        <f t="shared" si="10"/>
        <v>0</v>
      </c>
      <c r="K45" s="13">
        <f t="shared" si="11"/>
        <v>-1</v>
      </c>
      <c r="L45" s="13">
        <f t="shared" si="16"/>
        <v>2</v>
      </c>
      <c r="M45" s="13">
        <f t="shared" si="17"/>
        <v>0</v>
      </c>
      <c r="N45" s="9">
        <f t="shared" si="12"/>
        <v>-0.391304347826087</v>
      </c>
      <c r="O45" s="15">
        <f t="shared" si="18"/>
        <v>0.7826086956521741</v>
      </c>
      <c r="P45" s="9">
        <f t="shared" si="13"/>
        <v>8.695652173913045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0</v>
      </c>
      <c r="N46" s="9">
        <f t="shared" si="12"/>
        <v>0</v>
      </c>
      <c r="O46" s="15">
        <f t="shared" si="18"/>
        <v>0.7826086956521741</v>
      </c>
      <c r="P46" s="9">
        <f t="shared" si="13"/>
        <v>8.695652173913045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>
        <v>1</v>
      </c>
      <c r="H47" s="1"/>
      <c r="I47" s="1"/>
      <c r="J47" s="13">
        <f t="shared" si="10"/>
        <v>0</v>
      </c>
      <c r="K47" s="13">
        <f t="shared" si="11"/>
        <v>1</v>
      </c>
      <c r="L47" s="13">
        <f t="shared" si="16"/>
        <v>2</v>
      </c>
      <c r="M47" s="13">
        <f t="shared" si="17"/>
        <v>1</v>
      </c>
      <c r="N47" s="9">
        <f t="shared" si="12"/>
        <v>0.391304347826087</v>
      </c>
      <c r="O47" s="15">
        <f t="shared" si="18"/>
        <v>1.173913043478261</v>
      </c>
      <c r="P47" s="9">
        <f t="shared" si="13"/>
        <v>13.043478260869566</v>
      </c>
      <c r="Q47" s="13">
        <f t="shared" si="14"/>
        <v>1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1</v>
      </c>
      <c r="N48" s="9">
        <f t="shared" si="12"/>
        <v>0</v>
      </c>
      <c r="O48" s="15">
        <f t="shared" si="18"/>
        <v>1.173913043478261</v>
      </c>
      <c r="P48" s="9">
        <f t="shared" si="13"/>
        <v>13.043478260869566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>
        <v>1</v>
      </c>
      <c r="F49" s="1"/>
      <c r="G49" s="1"/>
      <c r="H49" s="1"/>
      <c r="I49" s="1"/>
      <c r="J49" s="13">
        <f t="shared" si="10"/>
        <v>-1</v>
      </c>
      <c r="K49" s="13">
        <f t="shared" si="11"/>
        <v>0</v>
      </c>
      <c r="L49" s="13">
        <f t="shared" si="16"/>
        <v>1</v>
      </c>
      <c r="M49" s="13">
        <f t="shared" si="17"/>
        <v>1</v>
      </c>
      <c r="N49" s="9">
        <f t="shared" si="12"/>
        <v>-0.391304347826087</v>
      </c>
      <c r="O49" s="15">
        <f t="shared" si="18"/>
        <v>0.7826086956521741</v>
      </c>
      <c r="P49" s="9">
        <f t="shared" si="13"/>
        <v>8.695652173913045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1</v>
      </c>
      <c r="N50" s="9">
        <f t="shared" si="12"/>
        <v>0</v>
      </c>
      <c r="O50" s="15">
        <f t="shared" si="18"/>
        <v>0.7826086956521741</v>
      </c>
      <c r="P50" s="9">
        <f t="shared" si="13"/>
        <v>8.695652173913045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1</v>
      </c>
      <c r="N51" s="9">
        <f t="shared" si="12"/>
        <v>0</v>
      </c>
      <c r="O51" s="15">
        <f t="shared" si="18"/>
        <v>0.7826086956521741</v>
      </c>
      <c r="P51" s="9">
        <f t="shared" si="13"/>
        <v>8.695652173913045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>
        <v>1</v>
      </c>
      <c r="C52" s="3"/>
      <c r="D52" s="1"/>
      <c r="E52" s="1"/>
      <c r="F52" s="1"/>
      <c r="G52" s="3">
        <v>1</v>
      </c>
      <c r="H52" s="1"/>
      <c r="I52" s="1"/>
      <c r="J52" s="13">
        <f t="shared" si="10"/>
        <v>1</v>
      </c>
      <c r="K52" s="13">
        <f t="shared" si="11"/>
        <v>1</v>
      </c>
      <c r="L52" s="13">
        <f t="shared" si="16"/>
        <v>2</v>
      </c>
      <c r="M52" s="13">
        <f t="shared" si="17"/>
        <v>2</v>
      </c>
      <c r="N52" s="9">
        <f t="shared" si="12"/>
        <v>0.782608695652174</v>
      </c>
      <c r="O52" s="15">
        <f t="shared" si="18"/>
        <v>1.5652173913043481</v>
      </c>
      <c r="P52" s="9">
        <f t="shared" si="13"/>
        <v>17.39130434782609</v>
      </c>
      <c r="Q52" s="13">
        <f t="shared" si="14"/>
        <v>2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2</v>
      </c>
      <c r="M53" s="13">
        <f t="shared" si="17"/>
        <v>2</v>
      </c>
      <c r="N53" s="9">
        <f t="shared" si="12"/>
        <v>0</v>
      </c>
      <c r="O53" s="15">
        <f t="shared" si="18"/>
        <v>1.5652173913043481</v>
      </c>
      <c r="P53" s="9">
        <f t="shared" si="13"/>
        <v>17.39130434782609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>
        <v>3</v>
      </c>
      <c r="D54" s="1"/>
      <c r="E54" s="1"/>
      <c r="F54" s="1"/>
      <c r="G54" s="1">
        <v>1</v>
      </c>
      <c r="H54" s="1"/>
      <c r="I54" s="1"/>
      <c r="J54" s="13">
        <f t="shared" si="10"/>
        <v>3</v>
      </c>
      <c r="K54" s="13">
        <f t="shared" si="11"/>
        <v>1</v>
      </c>
      <c r="L54" s="13">
        <f t="shared" si="16"/>
        <v>5</v>
      </c>
      <c r="M54" s="13">
        <f t="shared" si="17"/>
        <v>3</v>
      </c>
      <c r="N54" s="9">
        <f t="shared" si="12"/>
        <v>1.565217391304348</v>
      </c>
      <c r="O54" s="15">
        <f t="shared" si="18"/>
        <v>3.1304347826086962</v>
      </c>
      <c r="P54" s="9">
        <f t="shared" si="13"/>
        <v>34.78260869565218</v>
      </c>
      <c r="Q54" s="13">
        <f t="shared" si="14"/>
        <v>4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5</v>
      </c>
      <c r="M55" s="13">
        <f t="shared" si="17"/>
        <v>3</v>
      </c>
      <c r="N55" s="9">
        <f t="shared" si="12"/>
        <v>0</v>
      </c>
      <c r="O55" s="15">
        <f t="shared" si="18"/>
        <v>3.1304347826086962</v>
      </c>
      <c r="P55" s="9">
        <f t="shared" si="13"/>
        <v>34.78260869565218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>
        <v>1</v>
      </c>
      <c r="D56" s="1"/>
      <c r="E56" s="1">
        <v>1</v>
      </c>
      <c r="F56" s="1"/>
      <c r="G56" s="1">
        <v>1</v>
      </c>
      <c r="H56" s="1"/>
      <c r="I56" s="1"/>
      <c r="J56" s="13">
        <f t="shared" si="10"/>
        <v>0</v>
      </c>
      <c r="K56" s="13">
        <f t="shared" si="11"/>
        <v>1</v>
      </c>
      <c r="L56" s="13">
        <f t="shared" si="16"/>
        <v>5</v>
      </c>
      <c r="M56" s="13">
        <f t="shared" si="17"/>
        <v>4</v>
      </c>
      <c r="N56" s="9">
        <f t="shared" si="12"/>
        <v>0.391304347826087</v>
      </c>
      <c r="O56" s="15">
        <f t="shared" si="18"/>
        <v>3.521739130434783</v>
      </c>
      <c r="P56" s="9">
        <f t="shared" si="13"/>
        <v>39.1304347826087</v>
      </c>
      <c r="Q56" s="13">
        <f t="shared" si="14"/>
        <v>2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5</v>
      </c>
      <c r="M57" s="13">
        <f t="shared" si="17"/>
        <v>4</v>
      </c>
      <c r="N57" s="9">
        <f t="shared" si="12"/>
        <v>0</v>
      </c>
      <c r="O57" s="15">
        <f t="shared" si="18"/>
        <v>3.521739130434783</v>
      </c>
      <c r="P57" s="9">
        <f t="shared" si="13"/>
        <v>39.1304347826087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>
        <v>1</v>
      </c>
      <c r="D58" s="1"/>
      <c r="E58" s="1"/>
      <c r="F58" s="1"/>
      <c r="G58" s="1">
        <v>1</v>
      </c>
      <c r="H58" s="1"/>
      <c r="I58" s="1"/>
      <c r="J58" s="13">
        <f t="shared" si="10"/>
        <v>1</v>
      </c>
      <c r="K58" s="13">
        <f t="shared" si="11"/>
        <v>1</v>
      </c>
      <c r="L58" s="13">
        <f t="shared" si="16"/>
        <v>6</v>
      </c>
      <c r="M58" s="13">
        <f t="shared" si="17"/>
        <v>5</v>
      </c>
      <c r="N58" s="9">
        <f t="shared" si="12"/>
        <v>0.782608695652174</v>
      </c>
      <c r="O58" s="15">
        <f t="shared" si="18"/>
        <v>4.304347826086957</v>
      </c>
      <c r="P58" s="9">
        <f t="shared" si="13"/>
        <v>47.82608695652174</v>
      </c>
      <c r="Q58" s="13">
        <f t="shared" si="14"/>
        <v>2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6</v>
      </c>
      <c r="M59" s="13">
        <f t="shared" si="17"/>
        <v>5</v>
      </c>
      <c r="N59" s="9">
        <f t="shared" si="12"/>
        <v>0</v>
      </c>
      <c r="O59" s="15">
        <f t="shared" si="18"/>
        <v>4.304347826086957</v>
      </c>
      <c r="P59" s="9">
        <f t="shared" si="13"/>
        <v>47.82608695652174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6</v>
      </c>
      <c r="M60" s="13">
        <f t="shared" si="17"/>
        <v>5</v>
      </c>
      <c r="N60" s="9">
        <f t="shared" si="12"/>
        <v>0</v>
      </c>
      <c r="O60" s="15">
        <f t="shared" si="18"/>
        <v>4.304347826086957</v>
      </c>
      <c r="P60" s="9">
        <f t="shared" si="13"/>
        <v>47.82608695652174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>
        <v>1</v>
      </c>
      <c r="C61" s="1"/>
      <c r="D61" s="1">
        <v>1</v>
      </c>
      <c r="E61" s="1"/>
      <c r="F61" s="1"/>
      <c r="G61" s="3">
        <v>1</v>
      </c>
      <c r="H61" s="1">
        <v>1</v>
      </c>
      <c r="I61" s="1"/>
      <c r="J61" s="13">
        <f t="shared" si="10"/>
        <v>0</v>
      </c>
      <c r="K61" s="13">
        <f t="shared" si="11"/>
        <v>0</v>
      </c>
      <c r="L61" s="13">
        <f t="shared" si="16"/>
        <v>6</v>
      </c>
      <c r="M61" s="13">
        <f t="shared" si="17"/>
        <v>5</v>
      </c>
      <c r="N61" s="9">
        <f t="shared" si="12"/>
        <v>0</v>
      </c>
      <c r="O61" s="15">
        <f t="shared" si="18"/>
        <v>4.304347826086957</v>
      </c>
      <c r="P61" s="9">
        <f t="shared" si="13"/>
        <v>47.82608695652174</v>
      </c>
      <c r="Q61" s="13">
        <f t="shared" si="14"/>
        <v>2</v>
      </c>
      <c r="R61" s="13">
        <f t="shared" si="15"/>
        <v>2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6</v>
      </c>
      <c r="M62" s="13">
        <f t="shared" si="17"/>
        <v>5</v>
      </c>
      <c r="N62" s="9">
        <f t="shared" si="12"/>
        <v>0</v>
      </c>
      <c r="O62" s="15">
        <f t="shared" si="18"/>
        <v>4.304347826086957</v>
      </c>
      <c r="P62" s="9">
        <f t="shared" si="13"/>
        <v>47.82608695652174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6</v>
      </c>
      <c r="M63" s="13">
        <f t="shared" si="17"/>
        <v>5</v>
      </c>
      <c r="N63" s="9">
        <f t="shared" si="12"/>
        <v>0</v>
      </c>
      <c r="O63" s="15">
        <f t="shared" si="18"/>
        <v>4.304347826086957</v>
      </c>
      <c r="P63" s="9">
        <f t="shared" si="13"/>
        <v>47.82608695652174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6</v>
      </c>
      <c r="M64" s="13">
        <f t="shared" si="17"/>
        <v>5</v>
      </c>
      <c r="N64" s="9">
        <f t="shared" si="12"/>
        <v>0</v>
      </c>
      <c r="O64" s="15">
        <f t="shared" si="18"/>
        <v>4.304347826086957</v>
      </c>
      <c r="P64" s="9">
        <f t="shared" si="13"/>
        <v>47.82608695652174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6</v>
      </c>
      <c r="M65" s="13">
        <f t="shared" si="17"/>
        <v>5</v>
      </c>
      <c r="N65" s="9">
        <f t="shared" si="12"/>
        <v>0</v>
      </c>
      <c r="O65" s="15">
        <f t="shared" si="18"/>
        <v>4.304347826086957</v>
      </c>
      <c r="P65" s="9">
        <f t="shared" si="13"/>
        <v>47.82608695652174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>
        <v>2</v>
      </c>
      <c r="H66" s="1"/>
      <c r="I66" s="1"/>
      <c r="J66" s="13">
        <f t="shared" si="10"/>
        <v>1</v>
      </c>
      <c r="K66" s="13">
        <f t="shared" si="11"/>
        <v>2</v>
      </c>
      <c r="L66" s="13">
        <f t="shared" si="16"/>
        <v>7</v>
      </c>
      <c r="M66" s="13">
        <f t="shared" si="17"/>
        <v>7</v>
      </c>
      <c r="N66" s="9">
        <f t="shared" si="12"/>
        <v>1.173913043478261</v>
      </c>
      <c r="O66" s="15">
        <f t="shared" si="18"/>
        <v>5.478260869565218</v>
      </c>
      <c r="P66" s="9">
        <f t="shared" si="13"/>
        <v>60.869565217391305</v>
      </c>
      <c r="Q66" s="13">
        <f t="shared" si="14"/>
        <v>3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7</v>
      </c>
      <c r="M67" s="13">
        <f t="shared" si="17"/>
        <v>7</v>
      </c>
      <c r="N67" s="9">
        <f t="shared" si="12"/>
        <v>0</v>
      </c>
      <c r="O67" s="15">
        <f t="shared" si="18"/>
        <v>5.478260869565218</v>
      </c>
      <c r="P67" s="9">
        <f t="shared" si="13"/>
        <v>60.869565217391305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>
        <v>2</v>
      </c>
      <c r="D68" s="3"/>
      <c r="E68" s="3"/>
      <c r="F68" s="1"/>
      <c r="G68" s="3">
        <v>1</v>
      </c>
      <c r="H68" s="1"/>
      <c r="I68" s="3"/>
      <c r="J68" s="13">
        <f aca="true" t="shared" si="19" ref="J68:J94">+B68+C68-D68-E68</f>
        <v>2</v>
      </c>
      <c r="K68" s="13">
        <f aca="true" t="shared" si="20" ref="K68:K94">+F68+G68-H68-I68</f>
        <v>1</v>
      </c>
      <c r="L68" s="13">
        <f t="shared" si="16"/>
        <v>9</v>
      </c>
      <c r="M68" s="13">
        <f t="shared" si="17"/>
        <v>8</v>
      </c>
      <c r="N68" s="9">
        <f aca="true" t="shared" si="21" ref="N68:N94">(+J68+K68)*($J$96/($J$96+$K$96))</f>
        <v>1.173913043478261</v>
      </c>
      <c r="O68" s="15">
        <f t="shared" si="18"/>
        <v>6.6521739130434785</v>
      </c>
      <c r="P68" s="9">
        <f aca="true" t="shared" si="22" ref="P68:P94">O68*100/$N$96</f>
        <v>73.91304347826087</v>
      </c>
      <c r="Q68" s="13">
        <f aca="true" t="shared" si="23" ref="Q68:Q94">+B68+C68+F68+G68</f>
        <v>3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9</v>
      </c>
      <c r="M69" s="13">
        <f aca="true" t="shared" si="26" ref="M69:M94">M68+K69</f>
        <v>8</v>
      </c>
      <c r="N69" s="9">
        <f t="shared" si="21"/>
        <v>0</v>
      </c>
      <c r="O69" s="15">
        <f aca="true" t="shared" si="27" ref="O69:O94">O68+N69</f>
        <v>6.6521739130434785</v>
      </c>
      <c r="P69" s="9">
        <f t="shared" si="22"/>
        <v>73.91304347826087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>
        <v>1</v>
      </c>
      <c r="D70" s="1"/>
      <c r="E70" s="1"/>
      <c r="F70" s="1"/>
      <c r="G70" s="1"/>
      <c r="H70" s="1"/>
      <c r="I70" s="1"/>
      <c r="J70" s="13">
        <f t="shared" si="19"/>
        <v>1</v>
      </c>
      <c r="K70" s="13">
        <f t="shared" si="20"/>
        <v>0</v>
      </c>
      <c r="L70" s="13">
        <f t="shared" si="25"/>
        <v>10</v>
      </c>
      <c r="M70" s="13">
        <f t="shared" si="26"/>
        <v>8</v>
      </c>
      <c r="N70" s="9">
        <f t="shared" si="21"/>
        <v>0.391304347826087</v>
      </c>
      <c r="O70" s="15">
        <f t="shared" si="27"/>
        <v>7.043478260869565</v>
      </c>
      <c r="P70" s="9">
        <f t="shared" si="22"/>
        <v>78.26086956521739</v>
      </c>
      <c r="Q70" s="13">
        <f t="shared" si="23"/>
        <v>1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10</v>
      </c>
      <c r="M71" s="13">
        <f t="shared" si="26"/>
        <v>8</v>
      </c>
      <c r="N71" s="9">
        <f t="shared" si="21"/>
        <v>0</v>
      </c>
      <c r="O71" s="15">
        <f t="shared" si="27"/>
        <v>7.043478260869565</v>
      </c>
      <c r="P71" s="9">
        <f t="shared" si="22"/>
        <v>78.26086956521739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10</v>
      </c>
      <c r="M72" s="13">
        <f t="shared" si="26"/>
        <v>8</v>
      </c>
      <c r="N72" s="9">
        <f t="shared" si="21"/>
        <v>0</v>
      </c>
      <c r="O72" s="15">
        <f t="shared" si="27"/>
        <v>7.043478260869565</v>
      </c>
      <c r="P72" s="9">
        <f t="shared" si="22"/>
        <v>78.26086956521739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2</v>
      </c>
      <c r="H73" s="1"/>
      <c r="I73" s="1"/>
      <c r="J73" s="13">
        <f t="shared" si="19"/>
        <v>0</v>
      </c>
      <c r="K73" s="13">
        <f t="shared" si="20"/>
        <v>2</v>
      </c>
      <c r="L73" s="13">
        <f t="shared" si="25"/>
        <v>10</v>
      </c>
      <c r="M73" s="13">
        <f t="shared" si="26"/>
        <v>10</v>
      </c>
      <c r="N73" s="9">
        <f t="shared" si="21"/>
        <v>0.782608695652174</v>
      </c>
      <c r="O73" s="15">
        <f t="shared" si="27"/>
        <v>7.826086956521739</v>
      </c>
      <c r="P73" s="9">
        <f t="shared" si="22"/>
        <v>86.95652173913044</v>
      </c>
      <c r="Q73" s="13">
        <f t="shared" si="23"/>
        <v>2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10</v>
      </c>
      <c r="M74" s="13">
        <f t="shared" si="26"/>
        <v>10</v>
      </c>
      <c r="N74" s="9">
        <f t="shared" si="21"/>
        <v>0</v>
      </c>
      <c r="O74" s="15">
        <f t="shared" si="27"/>
        <v>7.826086956521739</v>
      </c>
      <c r="P74" s="9">
        <f t="shared" si="22"/>
        <v>86.95652173913044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10</v>
      </c>
      <c r="M75" s="13">
        <f t="shared" si="26"/>
        <v>10</v>
      </c>
      <c r="N75" s="9">
        <f t="shared" si="21"/>
        <v>0</v>
      </c>
      <c r="O75" s="15">
        <f t="shared" si="27"/>
        <v>7.826086956521739</v>
      </c>
      <c r="P75" s="9">
        <f t="shared" si="22"/>
        <v>86.95652173913044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10</v>
      </c>
      <c r="M76" s="13">
        <f t="shared" si="26"/>
        <v>10</v>
      </c>
      <c r="N76" s="9">
        <f t="shared" si="21"/>
        <v>0</v>
      </c>
      <c r="O76" s="15">
        <f t="shared" si="27"/>
        <v>7.826086956521739</v>
      </c>
      <c r="P76" s="9">
        <f t="shared" si="22"/>
        <v>86.95652173913044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10</v>
      </c>
      <c r="M77" s="13">
        <f t="shared" si="26"/>
        <v>10</v>
      </c>
      <c r="N77" s="9">
        <f t="shared" si="21"/>
        <v>0</v>
      </c>
      <c r="O77" s="15">
        <f t="shared" si="27"/>
        <v>7.826086956521739</v>
      </c>
      <c r="P77" s="9">
        <f t="shared" si="22"/>
        <v>86.95652173913044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10</v>
      </c>
      <c r="M78" s="13">
        <f t="shared" si="26"/>
        <v>10</v>
      </c>
      <c r="N78" s="9">
        <f t="shared" si="21"/>
        <v>0</v>
      </c>
      <c r="O78" s="15">
        <f t="shared" si="27"/>
        <v>7.826086956521739</v>
      </c>
      <c r="P78" s="9">
        <f t="shared" si="22"/>
        <v>86.95652173913044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10</v>
      </c>
      <c r="M79" s="13">
        <f t="shared" si="26"/>
        <v>10</v>
      </c>
      <c r="N79" s="9">
        <f t="shared" si="21"/>
        <v>0</v>
      </c>
      <c r="O79" s="15">
        <f t="shared" si="27"/>
        <v>7.826086956521739</v>
      </c>
      <c r="P79" s="9">
        <f t="shared" si="22"/>
        <v>86.95652173913044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10</v>
      </c>
      <c r="M80" s="13">
        <f t="shared" si="26"/>
        <v>10</v>
      </c>
      <c r="N80" s="9">
        <f t="shared" si="21"/>
        <v>0</v>
      </c>
      <c r="O80" s="15">
        <f t="shared" si="27"/>
        <v>7.826086956521739</v>
      </c>
      <c r="P80" s="9">
        <f t="shared" si="22"/>
        <v>86.95652173913044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10</v>
      </c>
      <c r="M81" s="13">
        <f t="shared" si="26"/>
        <v>10</v>
      </c>
      <c r="N81" s="9">
        <f t="shared" si="21"/>
        <v>0</v>
      </c>
      <c r="O81" s="15">
        <f t="shared" si="27"/>
        <v>7.826086956521739</v>
      </c>
      <c r="P81" s="9">
        <f t="shared" si="22"/>
        <v>86.95652173913044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>
        <v>1</v>
      </c>
      <c r="H82" s="1"/>
      <c r="I82" s="1"/>
      <c r="J82" s="13">
        <f t="shared" si="19"/>
        <v>0</v>
      </c>
      <c r="K82" s="13">
        <f t="shared" si="20"/>
        <v>1</v>
      </c>
      <c r="L82" s="13">
        <f t="shared" si="25"/>
        <v>10</v>
      </c>
      <c r="M82" s="13">
        <f t="shared" si="26"/>
        <v>11</v>
      </c>
      <c r="N82" s="9">
        <f t="shared" si="21"/>
        <v>0.391304347826087</v>
      </c>
      <c r="O82" s="15">
        <f t="shared" si="27"/>
        <v>8.217391304347826</v>
      </c>
      <c r="P82" s="9">
        <f t="shared" si="22"/>
        <v>91.30434782608695</v>
      </c>
      <c r="Q82" s="13">
        <f t="shared" si="23"/>
        <v>1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10</v>
      </c>
      <c r="M83" s="13">
        <f t="shared" si="26"/>
        <v>11</v>
      </c>
      <c r="N83" s="9">
        <f t="shared" si="21"/>
        <v>0</v>
      </c>
      <c r="O83" s="15">
        <f t="shared" si="27"/>
        <v>8.217391304347826</v>
      </c>
      <c r="P83" s="9">
        <f t="shared" si="22"/>
        <v>91.30434782608695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10</v>
      </c>
      <c r="M84" s="13">
        <f t="shared" si="26"/>
        <v>11</v>
      </c>
      <c r="N84" s="9">
        <f t="shared" si="21"/>
        <v>0</v>
      </c>
      <c r="O84" s="15">
        <f t="shared" si="27"/>
        <v>8.217391304347826</v>
      </c>
      <c r="P84" s="9">
        <f t="shared" si="22"/>
        <v>91.30434782608695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>
        <v>1</v>
      </c>
      <c r="F85" s="1"/>
      <c r="G85" s="1">
        <v>1</v>
      </c>
      <c r="H85" s="1"/>
      <c r="I85" s="1"/>
      <c r="J85" s="13">
        <f t="shared" si="19"/>
        <v>-1</v>
      </c>
      <c r="K85" s="13">
        <f t="shared" si="20"/>
        <v>1</v>
      </c>
      <c r="L85" s="13">
        <f t="shared" si="25"/>
        <v>9</v>
      </c>
      <c r="M85" s="13">
        <f t="shared" si="26"/>
        <v>12</v>
      </c>
      <c r="N85" s="9">
        <f t="shared" si="21"/>
        <v>0</v>
      </c>
      <c r="O85" s="15">
        <f t="shared" si="27"/>
        <v>8.217391304347826</v>
      </c>
      <c r="P85" s="9">
        <f t="shared" si="22"/>
        <v>91.30434782608695</v>
      </c>
      <c r="Q85" s="13">
        <f t="shared" si="23"/>
        <v>1</v>
      </c>
      <c r="R85" s="13">
        <f t="shared" si="24"/>
        <v>1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9</v>
      </c>
      <c r="M86" s="13">
        <f t="shared" si="26"/>
        <v>12</v>
      </c>
      <c r="N86" s="9">
        <f t="shared" si="21"/>
        <v>0</v>
      </c>
      <c r="O86" s="15">
        <f t="shared" si="27"/>
        <v>8.217391304347826</v>
      </c>
      <c r="P86" s="9">
        <f t="shared" si="22"/>
        <v>91.30434782608695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>
        <v>2</v>
      </c>
      <c r="H87" s="1"/>
      <c r="I87" s="1"/>
      <c r="J87" s="13">
        <f t="shared" si="19"/>
        <v>0</v>
      </c>
      <c r="K87" s="13">
        <f t="shared" si="20"/>
        <v>2</v>
      </c>
      <c r="L87" s="13">
        <f t="shared" si="25"/>
        <v>9</v>
      </c>
      <c r="M87" s="13">
        <f t="shared" si="26"/>
        <v>14</v>
      </c>
      <c r="N87" s="9">
        <f t="shared" si="21"/>
        <v>0.782608695652174</v>
      </c>
      <c r="O87" s="15">
        <f t="shared" si="27"/>
        <v>9</v>
      </c>
      <c r="P87" s="9">
        <f t="shared" si="22"/>
        <v>100</v>
      </c>
      <c r="Q87" s="13">
        <f t="shared" si="23"/>
        <v>2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9</v>
      </c>
      <c r="M88" s="13">
        <f t="shared" si="26"/>
        <v>14</v>
      </c>
      <c r="N88" s="9">
        <f t="shared" si="21"/>
        <v>0</v>
      </c>
      <c r="O88" s="15">
        <f t="shared" si="27"/>
        <v>9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9</v>
      </c>
      <c r="M89" s="13">
        <f t="shared" si="26"/>
        <v>14</v>
      </c>
      <c r="N89" s="9">
        <f t="shared" si="21"/>
        <v>0</v>
      </c>
      <c r="O89" s="15">
        <f t="shared" si="27"/>
        <v>9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9</v>
      </c>
      <c r="M90" s="13">
        <f t="shared" si="26"/>
        <v>14</v>
      </c>
      <c r="N90" s="9">
        <f t="shared" si="21"/>
        <v>0</v>
      </c>
      <c r="O90" s="15">
        <f t="shared" si="27"/>
        <v>9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9</v>
      </c>
      <c r="M91" s="13">
        <f t="shared" si="26"/>
        <v>14</v>
      </c>
      <c r="N91" s="9">
        <f t="shared" si="21"/>
        <v>0</v>
      </c>
      <c r="O91" s="15">
        <f t="shared" si="27"/>
        <v>9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9</v>
      </c>
      <c r="M92" s="13">
        <f t="shared" si="26"/>
        <v>14</v>
      </c>
      <c r="N92" s="9">
        <f t="shared" si="21"/>
        <v>0</v>
      </c>
      <c r="O92" s="15">
        <f t="shared" si="27"/>
        <v>9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9</v>
      </c>
      <c r="M93" s="13">
        <f t="shared" si="26"/>
        <v>14</v>
      </c>
      <c r="N93" s="9">
        <f t="shared" si="21"/>
        <v>0</v>
      </c>
      <c r="O93" s="15">
        <f t="shared" si="27"/>
        <v>9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9</v>
      </c>
      <c r="M94" s="13">
        <f t="shared" si="26"/>
        <v>14</v>
      </c>
      <c r="N94" s="9">
        <f t="shared" si="21"/>
        <v>0</v>
      </c>
      <c r="O94" s="15">
        <f t="shared" si="27"/>
        <v>9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11</v>
      </c>
      <c r="D96" s="13">
        <f t="shared" si="28"/>
        <v>1</v>
      </c>
      <c r="E96" s="13">
        <f t="shared" si="28"/>
        <v>3</v>
      </c>
      <c r="F96" s="13">
        <f t="shared" si="28"/>
        <v>0</v>
      </c>
      <c r="G96" s="13">
        <f t="shared" si="28"/>
        <v>16</v>
      </c>
      <c r="H96" s="13">
        <f t="shared" si="28"/>
        <v>1</v>
      </c>
      <c r="I96" s="13">
        <f t="shared" si="28"/>
        <v>1</v>
      </c>
      <c r="J96" s="13">
        <f t="shared" si="28"/>
        <v>9</v>
      </c>
      <c r="K96" s="13">
        <f t="shared" si="28"/>
        <v>14</v>
      </c>
      <c r="L96" s="13"/>
      <c r="M96" s="13"/>
      <c r="N96" s="13">
        <f>SUM(N4:N94)</f>
        <v>9</v>
      </c>
      <c r="O96" s="13"/>
      <c r="P96" s="13"/>
      <c r="Q96" s="13">
        <f>SUM(Q4:Q94)</f>
        <v>29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88" sqref="E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4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8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66.66666666666667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1</v>
      </c>
      <c r="AA10" s="9">
        <f t="shared" si="6"/>
        <v>25</v>
      </c>
      <c r="AB10" s="15">
        <f>SUM(Q46:Q52)+SUM(R46:R52)</f>
        <v>3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4</v>
      </c>
      <c r="AA11" s="9">
        <f t="shared" si="6"/>
        <v>100</v>
      </c>
      <c r="AB11" s="15">
        <f>SUM(Q53:Q59)+SUM(R53:R59)</f>
        <v>4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-1</v>
      </c>
      <c r="AA13" s="9">
        <f t="shared" si="6"/>
        <v>-25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</v>
      </c>
      <c r="AA14" s="9">
        <f t="shared" si="6"/>
        <v>25</v>
      </c>
      <c r="AB14" s="15">
        <f>SUM(Q74:Q80)+SUM(R74:R80)</f>
        <v>1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</v>
      </c>
      <c r="AA15" s="9">
        <f t="shared" si="6"/>
        <v>-25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4</v>
      </c>
      <c r="AA17" s="13">
        <f>SUM(AA4:AA16)</f>
        <v>100</v>
      </c>
      <c r="AB17" s="13">
        <f>SUM(AB4:AB16)</f>
        <v>12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>
        <v>1</v>
      </c>
      <c r="C47" s="1"/>
      <c r="D47" s="1"/>
      <c r="E47" s="1"/>
      <c r="F47" s="1"/>
      <c r="G47" s="1"/>
      <c r="H47" s="1"/>
      <c r="I47" s="1"/>
      <c r="J47" s="13">
        <f t="shared" si="10"/>
        <v>1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1</v>
      </c>
      <c r="O47" s="15">
        <f t="shared" si="18"/>
        <v>1</v>
      </c>
      <c r="P47" s="9">
        <f t="shared" si="13"/>
        <v>25</v>
      </c>
      <c r="Q47" s="13">
        <f t="shared" si="14"/>
        <v>1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1</v>
      </c>
      <c r="P48" s="9">
        <f t="shared" si="13"/>
        <v>25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1</v>
      </c>
      <c r="P49" s="9">
        <f t="shared" si="13"/>
        <v>25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>
        <v>1</v>
      </c>
      <c r="C50" s="3"/>
      <c r="D50" s="3"/>
      <c r="E50" s="3">
        <v>1</v>
      </c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>
        <f t="shared" si="12"/>
        <v>0</v>
      </c>
      <c r="O50" s="15">
        <f t="shared" si="18"/>
        <v>1</v>
      </c>
      <c r="P50" s="9">
        <f t="shared" si="13"/>
        <v>25</v>
      </c>
      <c r="Q50" s="13">
        <f t="shared" si="14"/>
        <v>1</v>
      </c>
      <c r="R50" s="13">
        <f t="shared" si="15"/>
        <v>1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>
        <f t="shared" si="12"/>
        <v>0</v>
      </c>
      <c r="O51" s="15">
        <f t="shared" si="18"/>
        <v>1</v>
      </c>
      <c r="P51" s="9">
        <f t="shared" si="13"/>
        <v>25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>
        <f t="shared" si="12"/>
        <v>0</v>
      </c>
      <c r="O52" s="15">
        <f t="shared" si="18"/>
        <v>1</v>
      </c>
      <c r="P52" s="9">
        <f t="shared" si="13"/>
        <v>25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>
        <f t="shared" si="12"/>
        <v>0</v>
      </c>
      <c r="O53" s="15">
        <f t="shared" si="18"/>
        <v>1</v>
      </c>
      <c r="P53" s="9">
        <f t="shared" si="13"/>
        <v>25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>
        <v>1</v>
      </c>
      <c r="C54" s="1">
        <v>1</v>
      </c>
      <c r="D54" s="1"/>
      <c r="E54" s="1"/>
      <c r="F54" s="1"/>
      <c r="G54" s="1"/>
      <c r="H54" s="1"/>
      <c r="I54" s="1"/>
      <c r="J54" s="13">
        <f t="shared" si="10"/>
        <v>2</v>
      </c>
      <c r="K54" s="13">
        <f t="shared" si="11"/>
        <v>0</v>
      </c>
      <c r="L54" s="13">
        <f t="shared" si="16"/>
        <v>3</v>
      </c>
      <c r="M54" s="13">
        <f t="shared" si="17"/>
        <v>0</v>
      </c>
      <c r="N54" s="9">
        <f t="shared" si="12"/>
        <v>2</v>
      </c>
      <c r="O54" s="15">
        <f t="shared" si="18"/>
        <v>3</v>
      </c>
      <c r="P54" s="9">
        <f t="shared" si="13"/>
        <v>75</v>
      </c>
      <c r="Q54" s="13">
        <f t="shared" si="14"/>
        <v>2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0</v>
      </c>
      <c r="N55" s="9">
        <f t="shared" si="12"/>
        <v>0</v>
      </c>
      <c r="O55" s="15">
        <f t="shared" si="18"/>
        <v>3</v>
      </c>
      <c r="P55" s="9">
        <f t="shared" si="13"/>
        <v>75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3</v>
      </c>
      <c r="M56" s="13">
        <f t="shared" si="17"/>
        <v>0</v>
      </c>
      <c r="N56" s="9">
        <f t="shared" si="12"/>
        <v>0</v>
      </c>
      <c r="O56" s="15">
        <f t="shared" si="18"/>
        <v>3</v>
      </c>
      <c r="P56" s="9">
        <f t="shared" si="13"/>
        <v>75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>
        <v>2</v>
      </c>
      <c r="D57" s="1"/>
      <c r="E57" s="1"/>
      <c r="F57" s="3"/>
      <c r="G57" s="3"/>
      <c r="H57" s="1"/>
      <c r="I57" s="3"/>
      <c r="J57" s="13">
        <f t="shared" si="10"/>
        <v>2</v>
      </c>
      <c r="K57" s="13">
        <f t="shared" si="11"/>
        <v>0</v>
      </c>
      <c r="L57" s="13">
        <f t="shared" si="16"/>
        <v>5</v>
      </c>
      <c r="M57" s="13">
        <f t="shared" si="17"/>
        <v>0</v>
      </c>
      <c r="N57" s="9">
        <f t="shared" si="12"/>
        <v>2</v>
      </c>
      <c r="O57" s="15">
        <f t="shared" si="18"/>
        <v>5</v>
      </c>
      <c r="P57" s="9">
        <f t="shared" si="13"/>
        <v>125</v>
      </c>
      <c r="Q57" s="13">
        <f t="shared" si="14"/>
        <v>2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5</v>
      </c>
      <c r="M58" s="13">
        <f t="shared" si="17"/>
        <v>0</v>
      </c>
      <c r="N58" s="9">
        <f t="shared" si="12"/>
        <v>0</v>
      </c>
      <c r="O58" s="15">
        <f t="shared" si="18"/>
        <v>5</v>
      </c>
      <c r="P58" s="9">
        <f t="shared" si="13"/>
        <v>125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5</v>
      </c>
      <c r="M59" s="13">
        <f t="shared" si="17"/>
        <v>0</v>
      </c>
      <c r="N59" s="9">
        <f t="shared" si="12"/>
        <v>0</v>
      </c>
      <c r="O59" s="15">
        <f t="shared" si="18"/>
        <v>5</v>
      </c>
      <c r="P59" s="9">
        <f t="shared" si="13"/>
        <v>125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5</v>
      </c>
      <c r="M60" s="13">
        <f t="shared" si="17"/>
        <v>0</v>
      </c>
      <c r="N60" s="9">
        <f t="shared" si="12"/>
        <v>0</v>
      </c>
      <c r="O60" s="15">
        <f t="shared" si="18"/>
        <v>5</v>
      </c>
      <c r="P60" s="9">
        <f t="shared" si="13"/>
        <v>125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>
        <v>1</v>
      </c>
      <c r="C61" s="1"/>
      <c r="D61" s="1"/>
      <c r="E61" s="1">
        <v>1</v>
      </c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5</v>
      </c>
      <c r="M61" s="13">
        <f t="shared" si="17"/>
        <v>0</v>
      </c>
      <c r="N61" s="9">
        <f t="shared" si="12"/>
        <v>0</v>
      </c>
      <c r="O61" s="15">
        <f t="shared" si="18"/>
        <v>5</v>
      </c>
      <c r="P61" s="9">
        <f t="shared" si="13"/>
        <v>125</v>
      </c>
      <c r="Q61" s="13">
        <f t="shared" si="14"/>
        <v>1</v>
      </c>
      <c r="R61" s="13">
        <f t="shared" si="15"/>
        <v>1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5</v>
      </c>
      <c r="M62" s="13">
        <f t="shared" si="17"/>
        <v>0</v>
      </c>
      <c r="N62" s="9">
        <f t="shared" si="12"/>
        <v>0</v>
      </c>
      <c r="O62" s="15">
        <f t="shared" si="18"/>
        <v>5</v>
      </c>
      <c r="P62" s="9">
        <f t="shared" si="13"/>
        <v>125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5</v>
      </c>
      <c r="M63" s="13">
        <f t="shared" si="17"/>
        <v>0</v>
      </c>
      <c r="N63" s="9">
        <f t="shared" si="12"/>
        <v>0</v>
      </c>
      <c r="O63" s="15">
        <f t="shared" si="18"/>
        <v>5</v>
      </c>
      <c r="P63" s="9">
        <f t="shared" si="13"/>
        <v>125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5</v>
      </c>
      <c r="M64" s="13">
        <f t="shared" si="17"/>
        <v>0</v>
      </c>
      <c r="N64" s="9">
        <f t="shared" si="12"/>
        <v>0</v>
      </c>
      <c r="O64" s="15">
        <f t="shared" si="18"/>
        <v>5</v>
      </c>
      <c r="P64" s="9">
        <f t="shared" si="13"/>
        <v>125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5</v>
      </c>
      <c r="M65" s="13">
        <f t="shared" si="17"/>
        <v>0</v>
      </c>
      <c r="N65" s="9">
        <f t="shared" si="12"/>
        <v>0</v>
      </c>
      <c r="O65" s="15">
        <f t="shared" si="18"/>
        <v>5</v>
      </c>
      <c r="P65" s="9">
        <f t="shared" si="13"/>
        <v>125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5</v>
      </c>
      <c r="M66" s="13">
        <f t="shared" si="17"/>
        <v>0</v>
      </c>
      <c r="N66" s="9">
        <f t="shared" si="12"/>
        <v>0</v>
      </c>
      <c r="O66" s="15">
        <f t="shared" si="18"/>
        <v>5</v>
      </c>
      <c r="P66" s="9">
        <f t="shared" si="13"/>
        <v>125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5</v>
      </c>
      <c r="M67" s="13">
        <f t="shared" si="17"/>
        <v>0</v>
      </c>
      <c r="N67" s="9">
        <f t="shared" si="12"/>
        <v>0</v>
      </c>
      <c r="O67" s="15">
        <f t="shared" si="18"/>
        <v>5</v>
      </c>
      <c r="P67" s="9">
        <f t="shared" si="13"/>
        <v>125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5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5</v>
      </c>
      <c r="P68" s="9">
        <f aca="true" t="shared" si="22" ref="P68:P94">O68*100/$N$96</f>
        <v>125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5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5</v>
      </c>
      <c r="P69" s="9">
        <f t="shared" si="22"/>
        <v>125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5</v>
      </c>
      <c r="M70" s="13">
        <f t="shared" si="26"/>
        <v>0</v>
      </c>
      <c r="N70" s="9">
        <f t="shared" si="21"/>
        <v>0</v>
      </c>
      <c r="O70" s="15">
        <f t="shared" si="27"/>
        <v>5</v>
      </c>
      <c r="P70" s="9">
        <f t="shared" si="22"/>
        <v>125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5</v>
      </c>
      <c r="M71" s="13">
        <f t="shared" si="26"/>
        <v>0</v>
      </c>
      <c r="N71" s="9">
        <f t="shared" si="21"/>
        <v>0</v>
      </c>
      <c r="O71" s="15">
        <f t="shared" si="27"/>
        <v>5</v>
      </c>
      <c r="P71" s="9">
        <f t="shared" si="22"/>
        <v>125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5</v>
      </c>
      <c r="M72" s="13">
        <f t="shared" si="26"/>
        <v>0</v>
      </c>
      <c r="N72" s="9">
        <f t="shared" si="21"/>
        <v>0</v>
      </c>
      <c r="O72" s="15">
        <f t="shared" si="27"/>
        <v>5</v>
      </c>
      <c r="P72" s="9">
        <f t="shared" si="22"/>
        <v>125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>
        <v>1</v>
      </c>
      <c r="E73" s="1"/>
      <c r="F73" s="1"/>
      <c r="G73" s="3"/>
      <c r="H73" s="1"/>
      <c r="I73" s="1"/>
      <c r="J73" s="13">
        <f t="shared" si="19"/>
        <v>-1</v>
      </c>
      <c r="K73" s="13">
        <f t="shared" si="20"/>
        <v>0</v>
      </c>
      <c r="L73" s="13">
        <f t="shared" si="25"/>
        <v>4</v>
      </c>
      <c r="M73" s="13">
        <f t="shared" si="26"/>
        <v>0</v>
      </c>
      <c r="N73" s="9">
        <f t="shared" si="21"/>
        <v>-1</v>
      </c>
      <c r="O73" s="15">
        <f t="shared" si="27"/>
        <v>4</v>
      </c>
      <c r="P73" s="9">
        <f t="shared" si="22"/>
        <v>100</v>
      </c>
      <c r="Q73" s="13">
        <f t="shared" si="23"/>
        <v>0</v>
      </c>
      <c r="R73" s="13">
        <f t="shared" si="24"/>
        <v>1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4</v>
      </c>
      <c r="M74" s="13">
        <f t="shared" si="26"/>
        <v>0</v>
      </c>
      <c r="N74" s="9">
        <f t="shared" si="21"/>
        <v>0</v>
      </c>
      <c r="O74" s="15">
        <f t="shared" si="27"/>
        <v>4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>
        <v>1</v>
      </c>
      <c r="D75" s="2"/>
      <c r="E75" s="3"/>
      <c r="F75" s="3"/>
      <c r="G75" s="3"/>
      <c r="H75" s="3"/>
      <c r="I75" s="1"/>
      <c r="J75" s="13">
        <f t="shared" si="19"/>
        <v>1</v>
      </c>
      <c r="K75" s="13">
        <f t="shared" si="20"/>
        <v>0</v>
      </c>
      <c r="L75" s="13">
        <f t="shared" si="25"/>
        <v>5</v>
      </c>
      <c r="M75" s="13">
        <f t="shared" si="26"/>
        <v>0</v>
      </c>
      <c r="N75" s="9">
        <f t="shared" si="21"/>
        <v>1</v>
      </c>
      <c r="O75" s="15">
        <f t="shared" si="27"/>
        <v>5</v>
      </c>
      <c r="P75" s="9">
        <f t="shared" si="22"/>
        <v>125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5</v>
      </c>
      <c r="M76" s="13">
        <f t="shared" si="26"/>
        <v>0</v>
      </c>
      <c r="N76" s="9">
        <f t="shared" si="21"/>
        <v>0</v>
      </c>
      <c r="O76" s="15">
        <f t="shared" si="27"/>
        <v>5</v>
      </c>
      <c r="P76" s="9">
        <f t="shared" si="22"/>
        <v>125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5</v>
      </c>
      <c r="M77" s="13">
        <f t="shared" si="26"/>
        <v>0</v>
      </c>
      <c r="N77" s="9">
        <f t="shared" si="21"/>
        <v>0</v>
      </c>
      <c r="O77" s="15">
        <f t="shared" si="27"/>
        <v>5</v>
      </c>
      <c r="P77" s="9">
        <f t="shared" si="22"/>
        <v>125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5</v>
      </c>
      <c r="M78" s="13">
        <f t="shared" si="26"/>
        <v>0</v>
      </c>
      <c r="N78" s="9">
        <f t="shared" si="21"/>
        <v>0</v>
      </c>
      <c r="O78" s="15">
        <f t="shared" si="27"/>
        <v>5</v>
      </c>
      <c r="P78" s="9">
        <f t="shared" si="22"/>
        <v>125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5</v>
      </c>
      <c r="M79" s="13">
        <f t="shared" si="26"/>
        <v>0</v>
      </c>
      <c r="N79" s="9">
        <f t="shared" si="21"/>
        <v>0</v>
      </c>
      <c r="O79" s="15">
        <f t="shared" si="27"/>
        <v>5</v>
      </c>
      <c r="P79" s="9">
        <f t="shared" si="22"/>
        <v>125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5</v>
      </c>
      <c r="M80" s="13">
        <f t="shared" si="26"/>
        <v>0</v>
      </c>
      <c r="N80" s="9">
        <f t="shared" si="21"/>
        <v>0</v>
      </c>
      <c r="O80" s="15">
        <f t="shared" si="27"/>
        <v>5</v>
      </c>
      <c r="P80" s="9">
        <f t="shared" si="22"/>
        <v>125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5</v>
      </c>
      <c r="M81" s="13">
        <f t="shared" si="26"/>
        <v>0</v>
      </c>
      <c r="N81" s="9">
        <f t="shared" si="21"/>
        <v>0</v>
      </c>
      <c r="O81" s="15">
        <f t="shared" si="27"/>
        <v>5</v>
      </c>
      <c r="P81" s="9">
        <f t="shared" si="22"/>
        <v>125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5</v>
      </c>
      <c r="M82" s="13">
        <f t="shared" si="26"/>
        <v>0</v>
      </c>
      <c r="N82" s="9">
        <f t="shared" si="21"/>
        <v>0</v>
      </c>
      <c r="O82" s="15">
        <f t="shared" si="27"/>
        <v>5</v>
      </c>
      <c r="P82" s="9">
        <f t="shared" si="22"/>
        <v>125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5</v>
      </c>
      <c r="M83" s="13">
        <f t="shared" si="26"/>
        <v>0</v>
      </c>
      <c r="N83" s="9">
        <f t="shared" si="21"/>
        <v>0</v>
      </c>
      <c r="O83" s="15">
        <f t="shared" si="27"/>
        <v>5</v>
      </c>
      <c r="P83" s="9">
        <f t="shared" si="22"/>
        <v>125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5</v>
      </c>
      <c r="M84" s="13">
        <f t="shared" si="26"/>
        <v>0</v>
      </c>
      <c r="N84" s="9">
        <f t="shared" si="21"/>
        <v>0</v>
      </c>
      <c r="O84" s="15">
        <f t="shared" si="27"/>
        <v>5</v>
      </c>
      <c r="P84" s="9">
        <f t="shared" si="22"/>
        <v>125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5</v>
      </c>
      <c r="M85" s="13">
        <f t="shared" si="26"/>
        <v>0</v>
      </c>
      <c r="N85" s="9">
        <f t="shared" si="21"/>
        <v>0</v>
      </c>
      <c r="O85" s="15">
        <f t="shared" si="27"/>
        <v>5</v>
      </c>
      <c r="P85" s="9">
        <f t="shared" si="22"/>
        <v>125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5</v>
      </c>
      <c r="M86" s="13">
        <f t="shared" si="26"/>
        <v>0</v>
      </c>
      <c r="N86" s="9">
        <f t="shared" si="21"/>
        <v>0</v>
      </c>
      <c r="O86" s="15">
        <f t="shared" si="27"/>
        <v>5</v>
      </c>
      <c r="P86" s="9">
        <f t="shared" si="22"/>
        <v>125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>
        <v>1</v>
      </c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4</v>
      </c>
      <c r="M87" s="13">
        <f t="shared" si="26"/>
        <v>0</v>
      </c>
      <c r="N87" s="9">
        <f t="shared" si="21"/>
        <v>-1</v>
      </c>
      <c r="O87" s="15">
        <f t="shared" si="27"/>
        <v>4</v>
      </c>
      <c r="P87" s="9">
        <f t="shared" si="22"/>
        <v>100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4</v>
      </c>
      <c r="M88" s="13">
        <f t="shared" si="26"/>
        <v>0</v>
      </c>
      <c r="N88" s="9">
        <f t="shared" si="21"/>
        <v>0</v>
      </c>
      <c r="O88" s="15">
        <f t="shared" si="27"/>
        <v>4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4</v>
      </c>
      <c r="M89" s="13">
        <f t="shared" si="26"/>
        <v>0</v>
      </c>
      <c r="N89" s="9">
        <f t="shared" si="21"/>
        <v>0</v>
      </c>
      <c r="O89" s="15">
        <f t="shared" si="27"/>
        <v>4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4</v>
      </c>
      <c r="M90" s="13">
        <f t="shared" si="26"/>
        <v>0</v>
      </c>
      <c r="N90" s="9">
        <f t="shared" si="21"/>
        <v>0</v>
      </c>
      <c r="O90" s="15">
        <f t="shared" si="27"/>
        <v>4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4</v>
      </c>
      <c r="M91" s="13">
        <f t="shared" si="26"/>
        <v>0</v>
      </c>
      <c r="N91" s="9">
        <f t="shared" si="21"/>
        <v>0</v>
      </c>
      <c r="O91" s="15">
        <f t="shared" si="27"/>
        <v>4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4</v>
      </c>
      <c r="M92" s="13">
        <f t="shared" si="26"/>
        <v>0</v>
      </c>
      <c r="N92" s="9">
        <f t="shared" si="21"/>
        <v>0</v>
      </c>
      <c r="O92" s="15">
        <f t="shared" si="27"/>
        <v>4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4</v>
      </c>
      <c r="M93" s="13">
        <f t="shared" si="26"/>
        <v>0</v>
      </c>
      <c r="N93" s="9">
        <f t="shared" si="21"/>
        <v>0</v>
      </c>
      <c r="O93" s="15">
        <f t="shared" si="27"/>
        <v>4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4</v>
      </c>
      <c r="M94" s="13">
        <f t="shared" si="26"/>
        <v>0</v>
      </c>
      <c r="N94" s="9">
        <f t="shared" si="21"/>
        <v>0</v>
      </c>
      <c r="O94" s="15">
        <f t="shared" si="27"/>
        <v>4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</v>
      </c>
      <c r="C96" s="13">
        <f t="shared" si="28"/>
        <v>4</v>
      </c>
      <c r="D96" s="13">
        <f t="shared" si="28"/>
        <v>1</v>
      </c>
      <c r="E96" s="13">
        <f t="shared" si="28"/>
        <v>3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4</v>
      </c>
      <c r="K96" s="13">
        <f t="shared" si="28"/>
        <v>0</v>
      </c>
      <c r="L96" s="13"/>
      <c r="M96" s="13"/>
      <c r="N96" s="13">
        <f>SUM(N4:N94)</f>
        <v>4</v>
      </c>
      <c r="O96" s="13"/>
      <c r="P96" s="13"/>
      <c r="Q96" s="13">
        <f>SUM(Q4:Q94)</f>
        <v>8</v>
      </c>
      <c r="R96" s="13">
        <f>SUM(R4:R94)</f>
        <v>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93" sqref="C9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Painted Lady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1</v>
      </c>
      <c r="AA5" s="9">
        <f t="shared" si="6"/>
        <v>16.666666666666668</v>
      </c>
      <c r="AB5" s="15">
        <f>SUM(Q11:Q17)+SUM(R11:R17)</f>
        <v>1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12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66.66666666666667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</v>
      </c>
      <c r="AA8" s="9">
        <f t="shared" si="6"/>
        <v>16.666666666666668</v>
      </c>
      <c r="AB8" s="15">
        <f>SUM(Q32:Q38)+SUM(R32:R38)</f>
        <v>3</v>
      </c>
      <c r="AC8" s="15">
        <f>100*SUM(Q32:Q38)/AB8</f>
        <v>66.66666666666667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1</v>
      </c>
      <c r="AA9" s="9">
        <f t="shared" si="6"/>
        <v>16.666666666666668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75</v>
      </c>
      <c r="W10" s="8"/>
      <c r="X10" s="20" t="s">
        <v>38</v>
      </c>
      <c r="Z10" s="15">
        <f>SUM(N46:N52)</f>
        <v>1</v>
      </c>
      <c r="AA10" s="9">
        <f t="shared" si="6"/>
        <v>16.666666666666668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-2</v>
      </c>
      <c r="AA11" s="9">
        <f t="shared" si="6"/>
        <v>-33.333333333333336</v>
      </c>
      <c r="AB11" s="15">
        <f>SUM(Q53:Q59)+SUM(R53:R59)</f>
        <v>4</v>
      </c>
      <c r="AC11" s="15">
        <f>100*SUM(Q53:Q59)/AB11</f>
        <v>25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75</v>
      </c>
      <c r="W12" s="8"/>
      <c r="X12" s="20" t="s">
        <v>41</v>
      </c>
      <c r="Z12" s="15">
        <f>SUM(N60:N66)</f>
        <v>-2</v>
      </c>
      <c r="AA12" s="9">
        <f t="shared" si="6"/>
        <v>-33.333333333333336</v>
      </c>
      <c r="AB12" s="15">
        <f>SUM(Q60:Q66)+SUM(R60:R66)</f>
        <v>2</v>
      </c>
      <c r="AC12" s="15">
        <f>100*SUM(Q60:Q66)/AB12</f>
        <v>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2</v>
      </c>
      <c r="AA14" s="9">
        <f t="shared" si="6"/>
        <v>33.333333333333336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1</v>
      </c>
      <c r="AA15" s="9">
        <f t="shared" si="6"/>
        <v>16.666666666666668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3</v>
      </c>
      <c r="AA16" s="9">
        <f t="shared" si="6"/>
        <v>50</v>
      </c>
      <c r="AB16" s="15">
        <f>SUM(Q88:Q94)+SUM(R88:R94)</f>
        <v>3</v>
      </c>
      <c r="AC16" s="15">
        <f>100*SUM(Q88:Q94)/AB16</f>
        <v>100</v>
      </c>
    </row>
    <row r="17" spans="1:29" ht="15">
      <c r="A17" s="17">
        <v>32585</v>
      </c>
      <c r="B17" s="3"/>
      <c r="C17" s="3">
        <v>1</v>
      </c>
      <c r="D17" s="3"/>
      <c r="E17" s="3"/>
      <c r="F17" s="3"/>
      <c r="G17" s="3"/>
      <c r="H17" s="1"/>
      <c r="I17" s="1"/>
      <c r="J17" s="13">
        <f t="shared" si="0"/>
        <v>1</v>
      </c>
      <c r="K17" s="13">
        <f t="shared" si="1"/>
        <v>0</v>
      </c>
      <c r="L17" s="13">
        <f t="shared" si="7"/>
        <v>1</v>
      </c>
      <c r="M17" s="13">
        <f t="shared" si="8"/>
        <v>0</v>
      </c>
      <c r="N17" s="9">
        <f t="shared" si="2"/>
        <v>1</v>
      </c>
      <c r="O17" s="15">
        <f t="shared" si="9"/>
        <v>1</v>
      </c>
      <c r="P17" s="9">
        <f t="shared" si="3"/>
        <v>16.666666666666668</v>
      </c>
      <c r="Q17" s="13">
        <f t="shared" si="4"/>
        <v>1</v>
      </c>
      <c r="R17" s="13">
        <f t="shared" si="5"/>
        <v>0</v>
      </c>
      <c r="T17" s="12"/>
      <c r="X17" s="8"/>
      <c r="Y17" s="12" t="s">
        <v>46</v>
      </c>
      <c r="Z17" s="13">
        <f>SUM(Z4:Z16)</f>
        <v>6</v>
      </c>
      <c r="AA17" s="13">
        <f>SUM(AA4:AA16)</f>
        <v>100</v>
      </c>
      <c r="AB17" s="13">
        <f>SUM(AB4:AB16)</f>
        <v>18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1</v>
      </c>
      <c r="M18" s="13">
        <f t="shared" si="8"/>
        <v>0</v>
      </c>
      <c r="N18" s="9">
        <f t="shared" si="2"/>
        <v>0</v>
      </c>
      <c r="O18" s="15">
        <f t="shared" si="9"/>
        <v>1</v>
      </c>
      <c r="P18" s="9">
        <f t="shared" si="3"/>
        <v>16.666666666666668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1</v>
      </c>
      <c r="M19" s="13">
        <f t="shared" si="8"/>
        <v>0</v>
      </c>
      <c r="N19" s="9">
        <f t="shared" si="2"/>
        <v>0</v>
      </c>
      <c r="O19" s="15">
        <f t="shared" si="9"/>
        <v>1</v>
      </c>
      <c r="P19" s="9">
        <f t="shared" si="3"/>
        <v>16.666666666666668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1</v>
      </c>
      <c r="P20" s="9">
        <f t="shared" si="3"/>
        <v>16.666666666666668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1</v>
      </c>
      <c r="P21" s="9">
        <f t="shared" si="3"/>
        <v>16.666666666666668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1</v>
      </c>
      <c r="P22" s="9">
        <f t="shared" si="3"/>
        <v>16.666666666666668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1</v>
      </c>
      <c r="P23" s="9">
        <f t="shared" si="3"/>
        <v>16.666666666666668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1</v>
      </c>
      <c r="P24" s="9">
        <f t="shared" si="3"/>
        <v>16.666666666666668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1</v>
      </c>
      <c r="P25" s="9">
        <f t="shared" si="3"/>
        <v>16.666666666666668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1</v>
      </c>
      <c r="P26" s="9">
        <f t="shared" si="3"/>
        <v>16.666666666666668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1</v>
      </c>
      <c r="P27" s="9">
        <f t="shared" si="3"/>
        <v>16.666666666666668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1</v>
      </c>
      <c r="M28" s="13">
        <f t="shared" si="8"/>
        <v>0</v>
      </c>
      <c r="N28" s="9">
        <f t="shared" si="2"/>
        <v>0</v>
      </c>
      <c r="O28" s="15">
        <f t="shared" si="9"/>
        <v>1</v>
      </c>
      <c r="P28" s="9">
        <f t="shared" si="3"/>
        <v>16.666666666666668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</v>
      </c>
      <c r="O29" s="15">
        <f t="shared" si="9"/>
        <v>1</v>
      </c>
      <c r="P29" s="9">
        <f t="shared" si="3"/>
        <v>16.666666666666668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1</v>
      </c>
      <c r="P30" s="9">
        <f t="shared" si="3"/>
        <v>16.666666666666668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1</v>
      </c>
      <c r="P31" s="9">
        <f t="shared" si="3"/>
        <v>16.666666666666668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1</v>
      </c>
      <c r="P32" s="9">
        <f t="shared" si="3"/>
        <v>16.666666666666668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>
        <v>1</v>
      </c>
      <c r="C33" s="1"/>
      <c r="D33" s="1">
        <v>1</v>
      </c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1</v>
      </c>
      <c r="P33" s="9">
        <f t="shared" si="3"/>
        <v>16.666666666666668</v>
      </c>
      <c r="Q33" s="13">
        <f t="shared" si="4"/>
        <v>1</v>
      </c>
      <c r="R33" s="13">
        <f t="shared" si="5"/>
        <v>1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1</v>
      </c>
      <c r="P34" s="9">
        <f t="shared" si="3"/>
        <v>16.666666666666668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>
        <f t="shared" si="2"/>
        <v>0</v>
      </c>
      <c r="O35" s="15">
        <f t="shared" si="9"/>
        <v>1</v>
      </c>
      <c r="P35" s="9">
        <f t="shared" si="3"/>
        <v>16.666666666666668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>
        <v>1</v>
      </c>
      <c r="D36" s="1"/>
      <c r="E36" s="1"/>
      <c r="F36" s="1"/>
      <c r="G36" s="3"/>
      <c r="H36" s="1"/>
      <c r="I36" s="1"/>
      <c r="J36" s="13">
        <f aca="true" t="shared" si="10" ref="J36:J67">+B36+C36-D36-E36</f>
        <v>1</v>
      </c>
      <c r="K36" s="13">
        <f aca="true" t="shared" si="11" ref="K36:K67">+F36+G36-H36-I36</f>
        <v>0</v>
      </c>
      <c r="L36" s="13">
        <f t="shared" si="7"/>
        <v>2</v>
      </c>
      <c r="M36" s="13">
        <f t="shared" si="8"/>
        <v>0</v>
      </c>
      <c r="N36" s="9">
        <f aca="true" t="shared" si="12" ref="N36:N67">(+J36+K36)*($J$96/($J$96+$K$96))</f>
        <v>1</v>
      </c>
      <c r="O36" s="15">
        <f t="shared" si="9"/>
        <v>2</v>
      </c>
      <c r="P36" s="9">
        <f aca="true" t="shared" si="13" ref="P36:P67">O36*100/$N$96</f>
        <v>33.333333333333336</v>
      </c>
      <c r="Q36" s="13">
        <f aca="true" t="shared" si="14" ref="Q36:Q67">+B36+C36+F36+G36</f>
        <v>1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2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2</v>
      </c>
      <c r="P37" s="9">
        <f t="shared" si="13"/>
        <v>33.333333333333336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2</v>
      </c>
      <c r="M38" s="13">
        <f t="shared" si="17"/>
        <v>0</v>
      </c>
      <c r="N38" s="9">
        <f t="shared" si="12"/>
        <v>0</v>
      </c>
      <c r="O38" s="15">
        <f t="shared" si="18"/>
        <v>2</v>
      </c>
      <c r="P38" s="9">
        <f t="shared" si="13"/>
        <v>33.333333333333336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2</v>
      </c>
      <c r="M39" s="13">
        <f t="shared" si="17"/>
        <v>0</v>
      </c>
      <c r="N39" s="9">
        <f t="shared" si="12"/>
        <v>0</v>
      </c>
      <c r="O39" s="15">
        <f t="shared" si="18"/>
        <v>2</v>
      </c>
      <c r="P39" s="9">
        <f t="shared" si="13"/>
        <v>33.333333333333336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/>
      <c r="H40" s="1"/>
      <c r="I40" s="1"/>
      <c r="J40" s="13">
        <f t="shared" si="10"/>
        <v>1</v>
      </c>
      <c r="K40" s="13">
        <f t="shared" si="11"/>
        <v>0</v>
      </c>
      <c r="L40" s="13">
        <f t="shared" si="16"/>
        <v>3</v>
      </c>
      <c r="M40" s="13">
        <f t="shared" si="17"/>
        <v>0</v>
      </c>
      <c r="N40" s="9">
        <f t="shared" si="12"/>
        <v>1</v>
      </c>
      <c r="O40" s="15">
        <f t="shared" si="18"/>
        <v>3</v>
      </c>
      <c r="P40" s="9">
        <f t="shared" si="13"/>
        <v>50</v>
      </c>
      <c r="Q40" s="13">
        <f t="shared" si="14"/>
        <v>1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3</v>
      </c>
      <c r="M41" s="13">
        <f t="shared" si="17"/>
        <v>0</v>
      </c>
      <c r="N41" s="9">
        <f t="shared" si="12"/>
        <v>0</v>
      </c>
      <c r="O41" s="15">
        <f t="shared" si="18"/>
        <v>3</v>
      </c>
      <c r="P41" s="9">
        <f t="shared" si="13"/>
        <v>50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3</v>
      </c>
      <c r="M42" s="13">
        <f t="shared" si="17"/>
        <v>0</v>
      </c>
      <c r="N42" s="9">
        <f t="shared" si="12"/>
        <v>0</v>
      </c>
      <c r="O42" s="15">
        <f t="shared" si="18"/>
        <v>3</v>
      </c>
      <c r="P42" s="9">
        <f t="shared" si="13"/>
        <v>50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3</v>
      </c>
      <c r="M43" s="13">
        <f t="shared" si="17"/>
        <v>0</v>
      </c>
      <c r="N43" s="9">
        <f t="shared" si="12"/>
        <v>0</v>
      </c>
      <c r="O43" s="15">
        <f t="shared" si="18"/>
        <v>3</v>
      </c>
      <c r="P43" s="9">
        <f t="shared" si="13"/>
        <v>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3</v>
      </c>
      <c r="M44" s="13">
        <f t="shared" si="17"/>
        <v>0</v>
      </c>
      <c r="N44" s="9">
        <f t="shared" si="12"/>
        <v>0</v>
      </c>
      <c r="O44" s="15">
        <f t="shared" si="18"/>
        <v>3</v>
      </c>
      <c r="P44" s="9">
        <f t="shared" si="13"/>
        <v>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3</v>
      </c>
      <c r="M45" s="13">
        <f t="shared" si="17"/>
        <v>0</v>
      </c>
      <c r="N45" s="9">
        <f t="shared" si="12"/>
        <v>0</v>
      </c>
      <c r="O45" s="15">
        <f t="shared" si="18"/>
        <v>3</v>
      </c>
      <c r="P45" s="9">
        <f t="shared" si="13"/>
        <v>50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0</v>
      </c>
      <c r="N46" s="9">
        <f t="shared" si="12"/>
        <v>0</v>
      </c>
      <c r="O46" s="15">
        <f t="shared" si="18"/>
        <v>3</v>
      </c>
      <c r="P46" s="9">
        <f t="shared" si="13"/>
        <v>50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3</v>
      </c>
      <c r="M47" s="13">
        <f t="shared" si="17"/>
        <v>0</v>
      </c>
      <c r="N47" s="9">
        <f t="shared" si="12"/>
        <v>0</v>
      </c>
      <c r="O47" s="15">
        <f t="shared" si="18"/>
        <v>3</v>
      </c>
      <c r="P47" s="9">
        <f t="shared" si="13"/>
        <v>50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3</v>
      </c>
      <c r="M48" s="13">
        <f t="shared" si="17"/>
        <v>0</v>
      </c>
      <c r="N48" s="9">
        <f t="shared" si="12"/>
        <v>0</v>
      </c>
      <c r="O48" s="15">
        <f t="shared" si="18"/>
        <v>3</v>
      </c>
      <c r="P48" s="9">
        <f t="shared" si="13"/>
        <v>50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3</v>
      </c>
      <c r="M49" s="13">
        <f t="shared" si="17"/>
        <v>0</v>
      </c>
      <c r="N49" s="9">
        <f t="shared" si="12"/>
        <v>0</v>
      </c>
      <c r="O49" s="15">
        <f t="shared" si="18"/>
        <v>3</v>
      </c>
      <c r="P49" s="9">
        <f t="shared" si="13"/>
        <v>50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>
        <v>1</v>
      </c>
      <c r="C50" s="3"/>
      <c r="D50" s="3"/>
      <c r="E50" s="3"/>
      <c r="F50" s="3"/>
      <c r="G50" s="3"/>
      <c r="H50" s="3"/>
      <c r="I50" s="1"/>
      <c r="J50" s="13">
        <f t="shared" si="10"/>
        <v>1</v>
      </c>
      <c r="K50" s="13">
        <f t="shared" si="11"/>
        <v>0</v>
      </c>
      <c r="L50" s="13">
        <f t="shared" si="16"/>
        <v>4</v>
      </c>
      <c r="M50" s="13">
        <f t="shared" si="17"/>
        <v>0</v>
      </c>
      <c r="N50" s="9">
        <f t="shared" si="12"/>
        <v>1</v>
      </c>
      <c r="O50" s="15">
        <f t="shared" si="18"/>
        <v>4</v>
      </c>
      <c r="P50" s="9">
        <f t="shared" si="13"/>
        <v>66.66666666666667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4</v>
      </c>
      <c r="M51" s="13">
        <f t="shared" si="17"/>
        <v>0</v>
      </c>
      <c r="N51" s="9">
        <f t="shared" si="12"/>
        <v>0</v>
      </c>
      <c r="O51" s="15">
        <f t="shared" si="18"/>
        <v>4</v>
      </c>
      <c r="P51" s="9">
        <f t="shared" si="13"/>
        <v>66.66666666666667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4</v>
      </c>
      <c r="M52" s="13">
        <f t="shared" si="17"/>
        <v>0</v>
      </c>
      <c r="N52" s="9">
        <f t="shared" si="12"/>
        <v>0</v>
      </c>
      <c r="O52" s="15">
        <f t="shared" si="18"/>
        <v>4</v>
      </c>
      <c r="P52" s="9">
        <f t="shared" si="13"/>
        <v>66.66666666666667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4</v>
      </c>
      <c r="M53" s="13">
        <f t="shared" si="17"/>
        <v>0</v>
      </c>
      <c r="N53" s="9">
        <f t="shared" si="12"/>
        <v>0</v>
      </c>
      <c r="O53" s="15">
        <f t="shared" si="18"/>
        <v>4</v>
      </c>
      <c r="P53" s="9">
        <f t="shared" si="13"/>
        <v>66.66666666666667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4</v>
      </c>
      <c r="M54" s="13">
        <f t="shared" si="17"/>
        <v>0</v>
      </c>
      <c r="N54" s="9">
        <f t="shared" si="12"/>
        <v>0</v>
      </c>
      <c r="O54" s="15">
        <f t="shared" si="18"/>
        <v>4</v>
      </c>
      <c r="P54" s="9">
        <f t="shared" si="13"/>
        <v>66.66666666666667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>
        <v>1</v>
      </c>
      <c r="C55" s="3"/>
      <c r="D55" s="3"/>
      <c r="E55" s="3">
        <v>2</v>
      </c>
      <c r="F55" s="3"/>
      <c r="G55" s="3"/>
      <c r="H55" s="3"/>
      <c r="I55" s="1"/>
      <c r="J55" s="13">
        <f t="shared" si="10"/>
        <v>-1</v>
      </c>
      <c r="K55" s="13">
        <f t="shared" si="11"/>
        <v>0</v>
      </c>
      <c r="L55" s="13">
        <f t="shared" si="16"/>
        <v>3</v>
      </c>
      <c r="M55" s="13">
        <f t="shared" si="17"/>
        <v>0</v>
      </c>
      <c r="N55" s="9">
        <f t="shared" si="12"/>
        <v>-1</v>
      </c>
      <c r="O55" s="15">
        <f t="shared" si="18"/>
        <v>3</v>
      </c>
      <c r="P55" s="9">
        <f t="shared" si="13"/>
        <v>50</v>
      </c>
      <c r="Q55" s="13">
        <f t="shared" si="14"/>
        <v>1</v>
      </c>
      <c r="R55" s="13">
        <f t="shared" si="15"/>
        <v>2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3</v>
      </c>
      <c r="M56" s="13">
        <f t="shared" si="17"/>
        <v>0</v>
      </c>
      <c r="N56" s="9">
        <f t="shared" si="12"/>
        <v>0</v>
      </c>
      <c r="O56" s="15">
        <f t="shared" si="18"/>
        <v>3</v>
      </c>
      <c r="P56" s="9">
        <f t="shared" si="13"/>
        <v>50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0</v>
      </c>
      <c r="N57" s="9">
        <f t="shared" si="12"/>
        <v>0</v>
      </c>
      <c r="O57" s="15">
        <f t="shared" si="18"/>
        <v>3</v>
      </c>
      <c r="P57" s="9">
        <f t="shared" si="13"/>
        <v>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0</v>
      </c>
      <c r="N58" s="9">
        <f t="shared" si="12"/>
        <v>0</v>
      </c>
      <c r="O58" s="15">
        <f t="shared" si="18"/>
        <v>3</v>
      </c>
      <c r="P58" s="9">
        <f t="shared" si="13"/>
        <v>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>
        <v>1</v>
      </c>
      <c r="F59" s="1"/>
      <c r="G59" s="3"/>
      <c r="H59" s="1"/>
      <c r="I59" s="1"/>
      <c r="J59" s="13">
        <f t="shared" si="10"/>
        <v>-1</v>
      </c>
      <c r="K59" s="13">
        <f t="shared" si="11"/>
        <v>0</v>
      </c>
      <c r="L59" s="13">
        <f t="shared" si="16"/>
        <v>2</v>
      </c>
      <c r="M59" s="13">
        <f t="shared" si="17"/>
        <v>0</v>
      </c>
      <c r="N59" s="9">
        <f t="shared" si="12"/>
        <v>-1</v>
      </c>
      <c r="O59" s="15">
        <f t="shared" si="18"/>
        <v>2</v>
      </c>
      <c r="P59" s="9">
        <f t="shared" si="13"/>
        <v>33.333333333333336</v>
      </c>
      <c r="Q59" s="13">
        <f t="shared" si="14"/>
        <v>0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2</v>
      </c>
      <c r="M60" s="13">
        <f t="shared" si="17"/>
        <v>0</v>
      </c>
      <c r="N60" s="9">
        <f t="shared" si="12"/>
        <v>0</v>
      </c>
      <c r="O60" s="15">
        <f t="shared" si="18"/>
        <v>2</v>
      </c>
      <c r="P60" s="9">
        <f t="shared" si="13"/>
        <v>33.333333333333336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0</v>
      </c>
      <c r="N61" s="9">
        <f t="shared" si="12"/>
        <v>0</v>
      </c>
      <c r="O61" s="15">
        <f t="shared" si="18"/>
        <v>2</v>
      </c>
      <c r="P61" s="9">
        <f t="shared" si="13"/>
        <v>33.333333333333336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>
        <v>1</v>
      </c>
      <c r="F62" s="1"/>
      <c r="G62" s="1"/>
      <c r="H62" s="1"/>
      <c r="I62" s="1"/>
      <c r="J62" s="13">
        <f t="shared" si="10"/>
        <v>-1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-1</v>
      </c>
      <c r="O62" s="15">
        <f t="shared" si="18"/>
        <v>1</v>
      </c>
      <c r="P62" s="9">
        <f t="shared" si="13"/>
        <v>16.666666666666668</v>
      </c>
      <c r="Q62" s="13">
        <f t="shared" si="14"/>
        <v>0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16.666666666666668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>
        <v>1</v>
      </c>
      <c r="F64" s="3"/>
      <c r="G64" s="3"/>
      <c r="H64" s="1"/>
      <c r="I64" s="3"/>
      <c r="J64" s="13">
        <f t="shared" si="10"/>
        <v>-1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>
        <f t="shared" si="12"/>
        <v>-1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1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>
        <f t="shared" si="21"/>
        <v>0</v>
      </c>
      <c r="O71" s="15">
        <f t="shared" si="27"/>
        <v>0</v>
      </c>
      <c r="P71" s="9">
        <f t="shared" si="22"/>
        <v>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>
        <f t="shared" si="21"/>
        <v>0</v>
      </c>
      <c r="O72" s="15">
        <f t="shared" si="27"/>
        <v>0</v>
      </c>
      <c r="P72" s="9">
        <f t="shared" si="22"/>
        <v>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>
        <f t="shared" si="21"/>
        <v>0</v>
      </c>
      <c r="O73" s="15">
        <f t="shared" si="27"/>
        <v>0</v>
      </c>
      <c r="P73" s="9">
        <f t="shared" si="22"/>
        <v>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>
        <f t="shared" si="21"/>
        <v>0</v>
      </c>
      <c r="O74" s="15">
        <f t="shared" si="27"/>
        <v>0</v>
      </c>
      <c r="P74" s="9">
        <f t="shared" si="22"/>
        <v>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>
        <f t="shared" si="21"/>
        <v>0</v>
      </c>
      <c r="O75" s="15">
        <f t="shared" si="27"/>
        <v>0</v>
      </c>
      <c r="P75" s="9">
        <f t="shared" si="22"/>
        <v>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>
        <f t="shared" si="21"/>
        <v>0</v>
      </c>
      <c r="O76" s="15">
        <f t="shared" si="27"/>
        <v>0</v>
      </c>
      <c r="P76" s="9">
        <f t="shared" si="22"/>
        <v>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>
        <f t="shared" si="21"/>
        <v>0</v>
      </c>
      <c r="O77" s="15">
        <f t="shared" si="27"/>
        <v>0</v>
      </c>
      <c r="P77" s="9">
        <f t="shared" si="22"/>
        <v>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>
        <v>2</v>
      </c>
      <c r="D78" s="1"/>
      <c r="E78" s="1"/>
      <c r="F78" s="1"/>
      <c r="G78" s="1"/>
      <c r="H78" s="1"/>
      <c r="I78" s="1"/>
      <c r="J78" s="13">
        <f t="shared" si="19"/>
        <v>2</v>
      </c>
      <c r="K78" s="13">
        <f t="shared" si="20"/>
        <v>0</v>
      </c>
      <c r="L78" s="13">
        <f t="shared" si="25"/>
        <v>2</v>
      </c>
      <c r="M78" s="13">
        <f t="shared" si="26"/>
        <v>0</v>
      </c>
      <c r="N78" s="9">
        <f t="shared" si="21"/>
        <v>2</v>
      </c>
      <c r="O78" s="15">
        <f t="shared" si="27"/>
        <v>2</v>
      </c>
      <c r="P78" s="9">
        <f t="shared" si="22"/>
        <v>33.333333333333336</v>
      </c>
      <c r="Q78" s="13">
        <f t="shared" si="23"/>
        <v>2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0</v>
      </c>
      <c r="N79" s="9">
        <f t="shared" si="21"/>
        <v>0</v>
      </c>
      <c r="O79" s="15">
        <f t="shared" si="27"/>
        <v>2</v>
      </c>
      <c r="P79" s="9">
        <f t="shared" si="22"/>
        <v>33.333333333333336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0</v>
      </c>
      <c r="N80" s="9">
        <f t="shared" si="21"/>
        <v>0</v>
      </c>
      <c r="O80" s="15">
        <f t="shared" si="27"/>
        <v>2</v>
      </c>
      <c r="P80" s="9">
        <f t="shared" si="22"/>
        <v>33.333333333333336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0</v>
      </c>
      <c r="N81" s="9">
        <f t="shared" si="21"/>
        <v>0</v>
      </c>
      <c r="O81" s="15">
        <f t="shared" si="27"/>
        <v>2</v>
      </c>
      <c r="P81" s="9">
        <f t="shared" si="22"/>
        <v>33.333333333333336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0</v>
      </c>
      <c r="N82" s="9">
        <f t="shared" si="21"/>
        <v>0</v>
      </c>
      <c r="O82" s="15">
        <f t="shared" si="27"/>
        <v>2</v>
      </c>
      <c r="P82" s="9">
        <f t="shared" si="22"/>
        <v>33.333333333333336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0</v>
      </c>
      <c r="N83" s="9">
        <f t="shared" si="21"/>
        <v>0</v>
      </c>
      <c r="O83" s="15">
        <f t="shared" si="27"/>
        <v>2</v>
      </c>
      <c r="P83" s="9">
        <f t="shared" si="22"/>
        <v>33.333333333333336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0</v>
      </c>
      <c r="N84" s="9">
        <f t="shared" si="21"/>
        <v>0</v>
      </c>
      <c r="O84" s="15">
        <f t="shared" si="27"/>
        <v>2</v>
      </c>
      <c r="P84" s="9">
        <f t="shared" si="22"/>
        <v>33.333333333333336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>
        <v>1</v>
      </c>
      <c r="D85" s="1"/>
      <c r="E85" s="1"/>
      <c r="F85" s="1"/>
      <c r="G85" s="1"/>
      <c r="H85" s="1"/>
      <c r="I85" s="1"/>
      <c r="J85" s="13">
        <f t="shared" si="19"/>
        <v>1</v>
      </c>
      <c r="K85" s="13">
        <f t="shared" si="20"/>
        <v>0</v>
      </c>
      <c r="L85" s="13">
        <f t="shared" si="25"/>
        <v>3</v>
      </c>
      <c r="M85" s="13">
        <f t="shared" si="26"/>
        <v>0</v>
      </c>
      <c r="N85" s="9">
        <f t="shared" si="21"/>
        <v>1</v>
      </c>
      <c r="O85" s="15">
        <f t="shared" si="27"/>
        <v>3</v>
      </c>
      <c r="P85" s="9">
        <f t="shared" si="22"/>
        <v>50</v>
      </c>
      <c r="Q85" s="13">
        <f t="shared" si="23"/>
        <v>1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0</v>
      </c>
      <c r="N86" s="9">
        <f t="shared" si="21"/>
        <v>0</v>
      </c>
      <c r="O86" s="15">
        <f t="shared" si="27"/>
        <v>3</v>
      </c>
      <c r="P86" s="9">
        <f t="shared" si="22"/>
        <v>50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0</v>
      </c>
      <c r="N87" s="9">
        <f t="shared" si="21"/>
        <v>0</v>
      </c>
      <c r="O87" s="15">
        <f t="shared" si="27"/>
        <v>3</v>
      </c>
      <c r="P87" s="9">
        <f t="shared" si="22"/>
        <v>50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>
        <v>2</v>
      </c>
      <c r="D88" s="1"/>
      <c r="E88" s="1"/>
      <c r="F88" s="1"/>
      <c r="G88" s="1"/>
      <c r="H88" s="1"/>
      <c r="I88" s="1"/>
      <c r="J88" s="13">
        <f t="shared" si="19"/>
        <v>2</v>
      </c>
      <c r="K88" s="13">
        <f t="shared" si="20"/>
        <v>0</v>
      </c>
      <c r="L88" s="13">
        <f t="shared" si="25"/>
        <v>5</v>
      </c>
      <c r="M88" s="13">
        <f t="shared" si="26"/>
        <v>0</v>
      </c>
      <c r="N88" s="9">
        <f t="shared" si="21"/>
        <v>2</v>
      </c>
      <c r="O88" s="15">
        <f t="shared" si="27"/>
        <v>5</v>
      </c>
      <c r="P88" s="9">
        <f t="shared" si="22"/>
        <v>83.33333333333333</v>
      </c>
      <c r="Q88" s="13">
        <f t="shared" si="23"/>
        <v>2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5</v>
      </c>
      <c r="M89" s="13">
        <f t="shared" si="26"/>
        <v>0</v>
      </c>
      <c r="N89" s="9">
        <f t="shared" si="21"/>
        <v>0</v>
      </c>
      <c r="O89" s="15">
        <f t="shared" si="27"/>
        <v>5</v>
      </c>
      <c r="P89" s="9">
        <f t="shared" si="22"/>
        <v>83.33333333333333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5</v>
      </c>
      <c r="M90" s="13">
        <f t="shared" si="26"/>
        <v>0</v>
      </c>
      <c r="N90" s="9">
        <f t="shared" si="21"/>
        <v>0</v>
      </c>
      <c r="O90" s="15">
        <f t="shared" si="27"/>
        <v>5</v>
      </c>
      <c r="P90" s="9">
        <f t="shared" si="22"/>
        <v>83.33333333333333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5</v>
      </c>
      <c r="M91" s="13">
        <f t="shared" si="26"/>
        <v>0</v>
      </c>
      <c r="N91" s="9">
        <f t="shared" si="21"/>
        <v>0</v>
      </c>
      <c r="O91" s="15">
        <f t="shared" si="27"/>
        <v>5</v>
      </c>
      <c r="P91" s="9">
        <f t="shared" si="22"/>
        <v>83.33333333333333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>
        <v>1</v>
      </c>
      <c r="D92" s="1"/>
      <c r="E92" s="1"/>
      <c r="F92" s="1"/>
      <c r="G92" s="1"/>
      <c r="H92" s="1"/>
      <c r="I92" s="1"/>
      <c r="J92" s="13">
        <f t="shared" si="19"/>
        <v>1</v>
      </c>
      <c r="K92" s="13">
        <f t="shared" si="20"/>
        <v>0</v>
      </c>
      <c r="L92" s="13">
        <f t="shared" si="25"/>
        <v>6</v>
      </c>
      <c r="M92" s="13">
        <f t="shared" si="26"/>
        <v>0</v>
      </c>
      <c r="N92" s="9">
        <f t="shared" si="21"/>
        <v>1</v>
      </c>
      <c r="O92" s="15">
        <f t="shared" si="27"/>
        <v>6</v>
      </c>
      <c r="P92" s="9">
        <f t="shared" si="22"/>
        <v>100</v>
      </c>
      <c r="Q92" s="13">
        <f t="shared" si="23"/>
        <v>1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6</v>
      </c>
      <c r="M93" s="13">
        <f t="shared" si="26"/>
        <v>0</v>
      </c>
      <c r="N93" s="9">
        <f t="shared" si="21"/>
        <v>0</v>
      </c>
      <c r="O93" s="15">
        <f t="shared" si="27"/>
        <v>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6</v>
      </c>
      <c r="M94" s="13">
        <f t="shared" si="26"/>
        <v>0</v>
      </c>
      <c r="N94" s="9">
        <f t="shared" si="21"/>
        <v>0</v>
      </c>
      <c r="O94" s="15">
        <f t="shared" si="27"/>
        <v>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9</v>
      </c>
      <c r="D96" s="13">
        <f t="shared" si="28"/>
        <v>1</v>
      </c>
      <c r="E96" s="13">
        <f t="shared" si="28"/>
        <v>5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6</v>
      </c>
      <c r="K96" s="13">
        <f t="shared" si="28"/>
        <v>0</v>
      </c>
      <c r="L96" s="13"/>
      <c r="M96" s="13"/>
      <c r="N96" s="13">
        <f>SUM(N4:N94)</f>
        <v>6</v>
      </c>
      <c r="O96" s="13"/>
      <c r="P96" s="13"/>
      <c r="Q96" s="13">
        <f>SUM(Q4:Q94)</f>
        <v>12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2000-05-19T17:36:14Z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