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LFLSUM" sheetId="1" r:id="rId1"/>
    <sheet name="ELFL99" sheetId="2" r:id="rId2"/>
    <sheet name="ELFL96" sheetId="3" r:id="rId3"/>
    <sheet name="ELFL95" sheetId="4" r:id="rId4"/>
    <sheet name="ELFL94" sheetId="5" r:id="rId5"/>
    <sheet name="ELFL93" sheetId="6" r:id="rId6"/>
    <sheet name="ELFL92" sheetId="7" r:id="rId7"/>
    <sheet name="ELFL91" sheetId="8" r:id="rId8"/>
    <sheet name="ELFL90" sheetId="9" r:id="rId9"/>
    <sheet name="ELFL89" sheetId="10" r:id="rId10"/>
    <sheet name="ELFL87" sheetId="11" r:id="rId11"/>
    <sheet name="ELFL86" sheetId="12" r:id="rId12"/>
    <sheet name="ELFL85" sheetId="13" r:id="rId13"/>
    <sheet name="ELFLfrm" sheetId="14" r:id="rId14"/>
  </sheets>
  <definedNames>
    <definedName name="_Fill" localSheetId="12" hidden="1">'ELFL85'!$A$4:$A$101</definedName>
    <definedName name="_Fill" localSheetId="11" hidden="1">'ELFL86'!$A$4:$A$101</definedName>
    <definedName name="_Fill" localSheetId="10" hidden="1">'ELFL87'!$A$4:$A$101</definedName>
    <definedName name="_Fill" localSheetId="9" hidden="1">'ELFL89'!$A$4:$A$101</definedName>
    <definedName name="_Fill" localSheetId="8" hidden="1">'ELFL90'!$A$4:$A$101</definedName>
    <definedName name="_Fill" localSheetId="7" hidden="1">'ELFL91'!$A$4:$A$101</definedName>
    <definedName name="_Fill" localSheetId="6" hidden="1">'ELFL92'!$A$4:$A$101</definedName>
    <definedName name="_Fill" localSheetId="5" hidden="1">'ELFL93'!$A$4:$A$101</definedName>
    <definedName name="_Fill" localSheetId="4" hidden="1">'ELFL94'!$A$4:$A$101</definedName>
    <definedName name="_Fill" localSheetId="3" hidden="1">'ELFL95'!$A$4:$A$101</definedName>
    <definedName name="_Fill" localSheetId="2" hidden="1">'ELFL96'!$A$4:$A$101</definedName>
    <definedName name="_Fill" localSheetId="1" hidden="1">'ELFL99'!$A$4:$A$101</definedName>
    <definedName name="_Fill" localSheetId="13" hidden="1">'ELFLfrm'!$A$4:$A$101</definedName>
    <definedName name="_Fill" localSheetId="0" hidden="1">'ELFLSUM'!$A$4:$A$101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'ELFL85'!$T$1:$AF$22</definedName>
    <definedName name="summary" localSheetId="11">'ELFL86'!$T$1:$AF$22</definedName>
    <definedName name="summary" localSheetId="10">'ELFL87'!$T$1:$AF$22</definedName>
    <definedName name="summary" localSheetId="9">'ELFL89'!$T$1:$AF$22</definedName>
    <definedName name="summary" localSheetId="8">'ELFL90'!$T$1:$AF$22</definedName>
    <definedName name="summary" localSheetId="7">'ELFL91'!$T$1:$AF$22</definedName>
    <definedName name="summary" localSheetId="6">'ELFL92'!$T$1:$AF$22</definedName>
    <definedName name="summary" localSheetId="5">'ELFL93'!$T$1:$AF$22</definedName>
    <definedName name="summary" localSheetId="4">'ELFL94'!$T$1:$AF$22</definedName>
    <definedName name="summary" localSheetId="3">'ELFL95'!$T$1:$AF$22</definedName>
    <definedName name="summary" localSheetId="2">'ELFL96'!$T$1:$AF$22</definedName>
    <definedName name="summary" localSheetId="1">'ELFL99'!$T$1:$AF$22</definedName>
    <definedName name="summary" localSheetId="0">'ELFLSUM'!$T$1:$AF$22</definedName>
    <definedName name="summary">'ELFLfrm'!$T$1:$AF$22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<sst xmlns="http://schemas.openxmlformats.org/spreadsheetml/2006/main" count="1106" uniqueCount="69">
  <si>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</si>
  <si>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</si>
  <si>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</si>
  <si>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</si>
  <si>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</si>
  <si>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</si>
  <si>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</si>
  <si>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</si>
  <si>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</si>
  <si>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</si>
  <si>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</si>
  <si>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</si>
  <si>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</si>
  <si>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</si>
  <si>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</si>
  <si>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</si>
  <si>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</si>
  <si>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</si>
  <si>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</si>
  <si>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</si>
  <si>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</si>
  <si>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</si>
  <si>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</si>
  <si>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</si>
  <si>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</si>
  <si>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</si>
  <si>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</si>
  <si>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</si>
  <si>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</si>
  <si>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</si>
  <si>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</si>
  <si>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</si>
  <si>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</si>
  <si>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</si>
  <si>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</si>
  <si>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</si>
  <si>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</si>
  <si>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</si>
  <si>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</si>
  <si>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</si>
  <si>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</si>
  <si>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</si>
  <si>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</si>
  <si>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</si>
  <si>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</si>
  <si>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</si>
  <si>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</si>
  <si>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</si>
  <si>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</si>
  <si>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</si>
  <si>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</si>
  <si>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</si>
  <si>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</si>
  <si>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</si>
  <si>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</si>
  <si>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</si>
  <si>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lisa</t>
  </si>
  <si>
    <t>Fall 1999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</si>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</sst>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ELFLSUM!$W$4:$W$17</c:f>
              <c:strCache/>
            </c:strRef>
          </c:cat>
          <c:val>
            <c:numRef>
              <c:f>ELFLSUM!$AA$4:$AA$17</c:f>
              <c:numCache/>
            </c:numRef>
          </c:val>
        </c:ser>
        <c:gapWidth val="0"/>
        <c:axId val="59022160"/>
        <c:axId val="61437393"/>
      </c:bar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37393"/>
        <c:crosses val="autoZero"/>
        <c:auto val="0"/>
        <c:lblOffset val="100"/>
        <c:noMultiLvlLbl val="0"/>
      </c:catAx>
      <c:valAx>
        <c:axId val="614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0221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195178"/>
        <c:axId val="38538875"/>
      </c:barChart>
      <c:catAx>
        <c:axId val="19195178"/>
        <c:scaling>
          <c:orientation val="minMax"/>
        </c:scaling>
        <c:axPos val="b"/>
        <c:delete val="1"/>
        <c:majorTickMark val="in"/>
        <c:minorTickMark val="none"/>
        <c:tickLblPos val="nextTo"/>
        <c:crossAx val="38538875"/>
        <c:crosses val="autoZero"/>
        <c:auto val="0"/>
        <c:lblOffset val="100"/>
        <c:noMultiLvlLbl val="0"/>
      </c:catAx>
      <c:valAx>
        <c:axId val="38538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951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305556"/>
        <c:axId val="34641141"/>
      </c:bar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41141"/>
        <c:crosses val="autoZero"/>
        <c:auto val="0"/>
        <c:lblOffset val="100"/>
        <c:noMultiLvlLbl val="0"/>
      </c:catAx>
      <c:valAx>
        <c:axId val="34641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30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334814"/>
        <c:axId val="54469007"/>
      </c:barChart>
      <c:catAx>
        <c:axId val="43334814"/>
        <c:scaling>
          <c:orientation val="minMax"/>
        </c:scaling>
        <c:axPos val="b"/>
        <c:delete val="1"/>
        <c:majorTickMark val="in"/>
        <c:minorTickMark val="none"/>
        <c:tickLblPos val="nextTo"/>
        <c:crossAx val="54469007"/>
        <c:crosses val="autoZero"/>
        <c:auto val="0"/>
        <c:lblOffset val="100"/>
        <c:noMultiLvlLbl val="0"/>
      </c:catAx>
      <c:valAx>
        <c:axId val="54469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3348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459016"/>
        <c:axId val="49913417"/>
      </c:bar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13417"/>
        <c:crosses val="autoZero"/>
        <c:auto val="0"/>
        <c:lblOffset val="100"/>
        <c:noMultiLvlLbl val="0"/>
      </c:catAx>
      <c:valAx>
        <c:axId val="49913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5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567570"/>
        <c:axId val="16454947"/>
      </c:barChart>
      <c:catAx>
        <c:axId val="46567570"/>
        <c:scaling>
          <c:orientation val="minMax"/>
        </c:scaling>
        <c:axPos val="b"/>
        <c:delete val="1"/>
        <c:majorTickMark val="in"/>
        <c:minorTickMark val="none"/>
        <c:tickLblPos val="nextTo"/>
        <c:crossAx val="16454947"/>
        <c:crosses val="autoZero"/>
        <c:auto val="0"/>
        <c:lblOffset val="100"/>
        <c:noMultiLvlLbl val="0"/>
      </c:catAx>
      <c:valAx>
        <c:axId val="16454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675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82301"/>
        <c:crosses val="autoZero"/>
        <c:auto val="0"/>
        <c:lblOffset val="100"/>
        <c:noMultiLvlLbl val="0"/>
      </c:catAx>
      <c:valAx>
        <c:axId val="57782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7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278662"/>
        <c:axId val="49854775"/>
      </c:barChart>
      <c:catAx>
        <c:axId val="50278662"/>
        <c:scaling>
          <c:orientation val="minMax"/>
        </c:scaling>
        <c:axPos val="b"/>
        <c:delete val="1"/>
        <c:majorTickMark val="in"/>
        <c:minorTickMark val="none"/>
        <c:tickLblPos val="nextTo"/>
        <c:crossAx val="49854775"/>
        <c:crosses val="autoZero"/>
        <c:auto val="0"/>
        <c:lblOffset val="100"/>
        <c:noMultiLvlLbl val="0"/>
      </c:catAx>
      <c:valAx>
        <c:axId val="49854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786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039792"/>
        <c:axId val="11704945"/>
      </c:bar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04945"/>
        <c:crosses val="autoZero"/>
        <c:auto val="0"/>
        <c:lblOffset val="100"/>
        <c:noMultiLvlLbl val="0"/>
      </c:catAx>
      <c:valAx>
        <c:axId val="11704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3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235642"/>
        <c:axId val="8576459"/>
      </c:barChart>
      <c:catAx>
        <c:axId val="38235642"/>
        <c:scaling>
          <c:orientation val="minMax"/>
        </c:scaling>
        <c:axPos val="b"/>
        <c:delete val="1"/>
        <c:majorTickMark val="in"/>
        <c:minorTickMark val="none"/>
        <c:tickLblPos val="nextTo"/>
        <c:crossAx val="8576459"/>
        <c:crosses val="autoZero"/>
        <c:auto val="0"/>
        <c:lblOffset val="100"/>
        <c:noMultiLvlLbl val="0"/>
      </c:catAx>
      <c:valAx>
        <c:axId val="8576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356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079268"/>
        <c:axId val="23604549"/>
      </c:bar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04549"/>
        <c:crosses val="autoZero"/>
        <c:auto val="0"/>
        <c:lblOffset val="100"/>
        <c:noMultiLvlLbl val="0"/>
      </c:catAx>
      <c:valAx>
        <c:axId val="23604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7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32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ELFLSUM!$X$4:$X$17</c:f>
              <c:strCache/>
            </c:strRef>
          </c:cat>
          <c:val>
            <c:numRef>
              <c:f>ELFLSUM!$AC$4:$AC$17</c:f>
              <c:numCache/>
            </c:numRef>
          </c:val>
        </c:ser>
        <c:gapWidth val="0"/>
        <c:axId val="16065626"/>
        <c:axId val="10372907"/>
      </c:barChart>
      <c:catAx>
        <c:axId val="16065626"/>
        <c:scaling>
          <c:orientation val="minMax"/>
        </c:scaling>
        <c:axPos val="b"/>
        <c:delete val="1"/>
        <c:majorTickMark val="in"/>
        <c:minorTickMark val="none"/>
        <c:tickLblPos val="nextTo"/>
        <c:crossAx val="10372907"/>
        <c:crosses val="autoZero"/>
        <c:auto val="0"/>
        <c:lblOffset val="100"/>
        <c:noMultiLvlLbl val="0"/>
      </c:catAx>
      <c:valAx>
        <c:axId val="103729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656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114350"/>
        <c:axId val="32920287"/>
      </c:barChart>
      <c:catAx>
        <c:axId val="11114350"/>
        <c:scaling>
          <c:orientation val="minMax"/>
        </c:scaling>
        <c:axPos val="b"/>
        <c:delete val="1"/>
        <c:majorTickMark val="in"/>
        <c:minorTickMark val="none"/>
        <c:tickLblPos val="nextTo"/>
        <c:crossAx val="32920287"/>
        <c:crosses val="autoZero"/>
        <c:auto val="0"/>
        <c:lblOffset val="100"/>
        <c:noMultiLvlLbl val="0"/>
      </c:catAx>
      <c:valAx>
        <c:axId val="32920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143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847128"/>
        <c:axId val="49297561"/>
      </c:bar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97561"/>
        <c:crosses val="autoZero"/>
        <c:auto val="0"/>
        <c:lblOffset val="100"/>
        <c:noMultiLvlLbl val="0"/>
      </c:catAx>
      <c:valAx>
        <c:axId val="49297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4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024866"/>
        <c:axId val="33679475"/>
      </c:barChart>
      <c:catAx>
        <c:axId val="41024866"/>
        <c:scaling>
          <c:orientation val="minMax"/>
        </c:scaling>
        <c:axPos val="b"/>
        <c:delete val="1"/>
        <c:majorTickMark val="in"/>
        <c:minorTickMark val="none"/>
        <c:tickLblPos val="nextTo"/>
        <c:crossAx val="33679475"/>
        <c:crosses val="autoZero"/>
        <c:auto val="0"/>
        <c:lblOffset val="100"/>
        <c:noMultiLvlLbl val="0"/>
      </c:catAx>
      <c:valAx>
        <c:axId val="33679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248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679820"/>
        <c:axId val="43682925"/>
      </c:bar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82925"/>
        <c:crosses val="autoZero"/>
        <c:auto val="0"/>
        <c:lblOffset val="100"/>
        <c:noMultiLvlLbl val="0"/>
      </c:catAx>
      <c:valAx>
        <c:axId val="43682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7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602006"/>
        <c:axId val="48656007"/>
      </c:barChart>
      <c:catAx>
        <c:axId val="57602006"/>
        <c:scaling>
          <c:orientation val="minMax"/>
        </c:scaling>
        <c:axPos val="b"/>
        <c:delete val="1"/>
        <c:majorTickMark val="in"/>
        <c:minorTickMark val="none"/>
        <c:tickLblPos val="nextTo"/>
        <c:crossAx val="48656007"/>
        <c:crosses val="autoZero"/>
        <c:auto val="0"/>
        <c:lblOffset val="100"/>
        <c:noMultiLvlLbl val="0"/>
      </c:catAx>
      <c:valAx>
        <c:axId val="48656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020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ELFL85!$AA$4:$AA$17</c:f>
              <c:numCache/>
            </c:numRef>
          </c:val>
        </c:ser>
        <c:gapWidth val="0"/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22465"/>
        <c:crosses val="autoZero"/>
        <c:auto val="0"/>
        <c:lblOffset val="100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5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25"/>
          <c:w val="0.90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ELFL85!$AC$4:$AC$17</c:f>
              <c:numCache/>
            </c:numRef>
          </c:val>
        </c:ser>
        <c:gapWidth val="0"/>
        <c:axId val="36749002"/>
        <c:axId val="62305563"/>
      </c:barChart>
      <c:catAx>
        <c:axId val="36749002"/>
        <c:scaling>
          <c:orientation val="minMax"/>
        </c:scaling>
        <c:axPos val="b"/>
        <c:delete val="1"/>
        <c:majorTickMark val="in"/>
        <c:minorTickMark val="none"/>
        <c:tickLblPos val="nextTo"/>
        <c:crossAx val="62305563"/>
        <c:crosses val="autoZero"/>
        <c:auto val="0"/>
        <c:lblOffset val="100"/>
        <c:noMultiLvlLbl val="0"/>
      </c:catAx>
      <c:valAx>
        <c:axId val="62305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490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879156"/>
        <c:axId val="13585813"/>
      </c:bar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85813"/>
        <c:crosses val="autoZero"/>
        <c:auto val="0"/>
        <c:lblOffset val="100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7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163454"/>
        <c:axId val="26709039"/>
      </c:bar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709039"/>
        <c:crosses val="autoZero"/>
        <c:auto val="0"/>
        <c:lblOffset val="100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634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247300"/>
        <c:axId val="34899109"/>
      </c:bar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99109"/>
        <c:crosses val="autoZero"/>
        <c:auto val="0"/>
        <c:lblOffset val="100"/>
        <c:noMultiLvlLbl val="0"/>
      </c:catAx>
      <c:valAx>
        <c:axId val="34899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47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656526"/>
        <c:axId val="8255551"/>
      </c:barChart>
      <c:catAx>
        <c:axId val="45656526"/>
        <c:scaling>
          <c:orientation val="minMax"/>
        </c:scaling>
        <c:axPos val="b"/>
        <c:delete val="1"/>
        <c:majorTickMark val="in"/>
        <c:minorTickMark val="none"/>
        <c:tickLblPos val="nextTo"/>
        <c:crossAx val="8255551"/>
        <c:crosses val="autoZero"/>
        <c:auto val="0"/>
        <c:lblOffset val="100"/>
        <c:noMultiLvlLbl val="0"/>
      </c:catAx>
      <c:valAx>
        <c:axId val="8255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565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19865"/>
        <c:crosses val="autoZero"/>
        <c:auto val="0"/>
        <c:lblOffset val="100"/>
        <c:noMultiLvlLbl val="0"/>
      </c:catAx>
      <c:valAx>
        <c:axId val="64719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607874"/>
        <c:axId val="7817683"/>
      </c:barChart>
      <c:catAx>
        <c:axId val="45607874"/>
        <c:scaling>
          <c:orientation val="minMax"/>
        </c:scaling>
        <c:axPos val="b"/>
        <c:delete val="1"/>
        <c:majorTickMark val="in"/>
        <c:minorTickMark val="none"/>
        <c:tickLblPos val="nextTo"/>
        <c:crossAx val="7817683"/>
        <c:crosses val="autoZero"/>
        <c:auto val="0"/>
        <c:lblOffset val="100"/>
        <c:noMultiLvlLbl val="0"/>
      </c:catAx>
      <c:valAx>
        <c:axId val="7817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078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52557"/>
        <c:crosses val="autoZero"/>
        <c:auto val="0"/>
        <c:lblOffset val="100"/>
        <c:noMultiLvlLbl val="0"/>
      </c:catAx>
      <c:valAx>
        <c:axId val="29252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5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946422"/>
        <c:axId val="20646887"/>
      </c:barChart>
      <c:catAx>
        <c:axId val="61946422"/>
        <c:scaling>
          <c:orientation val="minMax"/>
        </c:scaling>
        <c:axPos val="b"/>
        <c:delete val="1"/>
        <c:majorTickMark val="in"/>
        <c:minorTickMark val="none"/>
        <c:tickLblPos val="nextTo"/>
        <c:crossAx val="20646887"/>
        <c:crosses val="autoZero"/>
        <c:auto val="0"/>
        <c:lblOffset val="100"/>
        <c:noMultiLvlLbl val="0"/>
      </c:catAx>
      <c:valAx>
        <c:axId val="20646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464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85121"/>
        <c:crosses val="autoZero"/>
        <c:auto val="0"/>
        <c:lblOffset val="100"/>
        <c:noMultiLvlLbl val="0"/>
      </c:catAx>
      <c:valAx>
        <c:axId val="61785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04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zoomScale="75" zoomScaleNormal="75" workbookViewId="0" topLeftCell="S1">
      <selection activeCell="AC4" sqref="AC4:AC1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333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f>SUM(ELFL99:ELFL85!B4)</f>
        <v>0</v>
      </c>
      <c r="C4">
        <f>SUM(ELFL99:ELFL85!C4)</f>
        <v>0</v>
      </c>
      <c r="D4">
        <f>SUM(ELFL99:ELFL85!D4)</f>
        <v>1</v>
      </c>
      <c r="E4">
        <f>SUM(ELFL99:ELFL85!E4)</f>
        <v>0</v>
      </c>
      <c r="F4">
        <f>SUM(ELFL99:ELFL85!F4)</f>
        <v>0</v>
      </c>
      <c r="G4">
        <f>SUM(ELFL99:ELFL85!G4)</f>
        <v>0</v>
      </c>
      <c r="H4">
        <f>SUM(ELFL99:ELFL85!H4)</f>
        <v>0</v>
      </c>
      <c r="I4">
        <f>SUM(ELFL99:ELFL85!I4)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0.7477477477477478</v>
      </c>
      <c r="O4" s="10">
        <f>N4</f>
        <v>0.7477477477477478</v>
      </c>
      <c r="P4" s="5">
        <f aca="true" t="shared" si="3" ref="P4:P35">O4*100/$N$103</f>
        <v>0.3003003003003003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28</v>
      </c>
      <c r="X4" s="1" t="s">
        <v>28</v>
      </c>
      <c r="Z4" s="10">
        <f>SUM(N4:N10)</f>
        <v>6.729729729729729</v>
      </c>
      <c r="AA4" s="5">
        <f aca="true" t="shared" si="6" ref="AA4:AA17">Z4*100/$Z$18</f>
        <v>2.7027027027027017</v>
      </c>
      <c r="AB4" s="10">
        <f>SUM(Q4:Q10)+SUM(R4:R10)</f>
        <v>57</v>
      </c>
      <c r="AC4" s="10">
        <f>100*SUM(R4:R10)/AB4</f>
        <v>57.89473684210526</v>
      </c>
    </row>
    <row r="5" spans="1:29" ht="15">
      <c r="A5" s="12">
        <v>32748</v>
      </c>
      <c r="B5">
        <f>SUM(ELFL99:ELFL85!B5)</f>
        <v>0</v>
      </c>
      <c r="C5">
        <f>SUM(ELFL99:ELFL85!C5)</f>
        <v>4</v>
      </c>
      <c r="D5">
        <f>SUM(ELFL99:ELFL85!D5)</f>
        <v>2</v>
      </c>
      <c r="E5">
        <f>SUM(ELFL99:ELFL85!E5)</f>
        <v>1</v>
      </c>
      <c r="F5">
        <f>SUM(ELFL99:ELFL85!F5)</f>
        <v>0</v>
      </c>
      <c r="G5">
        <f>SUM(ELFL99:ELFL85!G5)</f>
        <v>1</v>
      </c>
      <c r="H5">
        <f>SUM(ELFL99:ELFL85!H5)</f>
        <v>0</v>
      </c>
      <c r="I5">
        <f>SUM(ELFL99:ELFL85!I5)</f>
        <v>0</v>
      </c>
      <c r="J5" s="9">
        <f t="shared" si="0"/>
        <v>-1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-1.4954954954954955</v>
      </c>
      <c r="O5" s="10">
        <f aca="true" t="shared" si="9" ref="O5:O36">O4+N5</f>
        <v>-0.7477477477477478</v>
      </c>
      <c r="P5" s="5">
        <f t="shared" si="3"/>
        <v>-0.3003003003003003</v>
      </c>
      <c r="Q5" s="9">
        <f t="shared" si="4"/>
        <v>5</v>
      </c>
      <c r="R5" s="9">
        <f t="shared" si="5"/>
        <v>3</v>
      </c>
      <c r="T5" s="8" t="s">
        <v>29</v>
      </c>
      <c r="V5" s="9">
        <f>R103</f>
        <v>584</v>
      </c>
      <c r="W5" s="1" t="s">
        <v>30</v>
      </c>
      <c r="X5"/>
      <c r="Y5" s="1" t="s">
        <v>30</v>
      </c>
      <c r="Z5" s="10">
        <f>SUM(N11:N17)</f>
        <v>15.702702702702702</v>
      </c>
      <c r="AA5" s="5">
        <f t="shared" si="6"/>
        <v>6.306306306306305</v>
      </c>
      <c r="AB5" s="10">
        <f>SUM(Q11:Q17)+SUM(R11:R17)</f>
        <v>61</v>
      </c>
      <c r="AC5" s="10">
        <f>100*SUM(R11:R17)/AB5</f>
        <v>67.21311475409836</v>
      </c>
    </row>
    <row r="6" spans="1:29" ht="15">
      <c r="A6" s="12">
        <v>32749</v>
      </c>
      <c r="B6">
        <f>SUM(ELFL99:ELFL85!B6)</f>
        <v>2</v>
      </c>
      <c r="C6">
        <f>SUM(ELFL99:ELFL85!C6)</f>
        <v>1</v>
      </c>
      <c r="D6">
        <f>SUM(ELFL99:ELFL85!D6)</f>
        <v>11</v>
      </c>
      <c r="E6">
        <f>SUM(ELFL99:ELFL85!E6)</f>
        <v>2</v>
      </c>
      <c r="F6">
        <f>SUM(ELFL99:ELFL85!F6)</f>
        <v>1</v>
      </c>
      <c r="G6">
        <f>SUM(ELFL99:ELFL85!G6)</f>
        <v>0</v>
      </c>
      <c r="H6">
        <f>SUM(ELFL99:ELFL85!H6)</f>
        <v>0</v>
      </c>
      <c r="I6">
        <f>SUM(ELFL99:ELFL85!I6)</f>
        <v>0</v>
      </c>
      <c r="J6" s="9">
        <f t="shared" si="0"/>
        <v>10</v>
      </c>
      <c r="K6" s="9">
        <f t="shared" si="1"/>
        <v>-1</v>
      </c>
      <c r="L6" s="9">
        <f t="shared" si="7"/>
        <v>10</v>
      </c>
      <c r="M6" s="9">
        <f t="shared" si="8"/>
        <v>-2</v>
      </c>
      <c r="N6" s="5">
        <f t="shared" si="2"/>
        <v>6.72972972972973</v>
      </c>
      <c r="O6" s="10">
        <f t="shared" si="9"/>
        <v>5.981981981981982</v>
      </c>
      <c r="P6" s="5">
        <f t="shared" si="3"/>
        <v>2.4024024024024024</v>
      </c>
      <c r="Q6" s="9">
        <f t="shared" si="4"/>
        <v>4</v>
      </c>
      <c r="R6" s="9">
        <f t="shared" si="5"/>
        <v>13</v>
      </c>
      <c r="T6" s="8" t="s">
        <v>31</v>
      </c>
      <c r="V6" s="9">
        <f>Q103</f>
        <v>251</v>
      </c>
      <c r="W6" s="1" t="s">
        <v>32</v>
      </c>
      <c r="X6" s="1" t="s">
        <v>32</v>
      </c>
      <c r="Z6" s="10">
        <f>SUM(N18:N24)</f>
        <v>15.702702702702704</v>
      </c>
      <c r="AA6" s="5">
        <f t="shared" si="6"/>
        <v>6.306306306306306</v>
      </c>
      <c r="AB6" s="10">
        <f>SUM(Q18:Q24)+SUM(R18:R24)</f>
        <v>53</v>
      </c>
      <c r="AC6" s="10">
        <f>100*SUM(R18:R24)/AB6</f>
        <v>69.81132075471699</v>
      </c>
    </row>
    <row r="7" spans="1:29" ht="15">
      <c r="A7" s="12">
        <v>32750</v>
      </c>
      <c r="B7">
        <f>SUM(ELFL99:ELFL85!B7)</f>
        <v>0</v>
      </c>
      <c r="C7">
        <f>SUM(ELFL99:ELFL85!C7)</f>
        <v>2</v>
      </c>
      <c r="D7">
        <f>SUM(ELFL99:ELFL85!D7)</f>
        <v>2</v>
      </c>
      <c r="E7">
        <f>SUM(ELFL99:ELFL85!E7)</f>
        <v>1</v>
      </c>
      <c r="F7">
        <f>SUM(ELFL99:ELFL85!F7)</f>
        <v>0</v>
      </c>
      <c r="G7">
        <f>SUM(ELFL99:ELFL85!G7)</f>
        <v>0</v>
      </c>
      <c r="H7">
        <f>SUM(ELFL99:ELFL85!H7)</f>
        <v>2</v>
      </c>
      <c r="I7">
        <f>SUM(ELFL99:ELFL85!I7)</f>
        <v>0</v>
      </c>
      <c r="J7" s="9">
        <f t="shared" si="0"/>
        <v>1</v>
      </c>
      <c r="K7" s="9">
        <f t="shared" si="1"/>
        <v>2</v>
      </c>
      <c r="L7" s="9">
        <f t="shared" si="7"/>
        <v>11</v>
      </c>
      <c r="M7" s="9">
        <f t="shared" si="8"/>
        <v>0</v>
      </c>
      <c r="N7" s="5">
        <f t="shared" si="2"/>
        <v>2.2432432432432434</v>
      </c>
      <c r="O7" s="10">
        <f t="shared" si="9"/>
        <v>8.225225225225225</v>
      </c>
      <c r="P7" s="5">
        <f t="shared" si="3"/>
        <v>3.303303303303303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69.94011976047904</v>
      </c>
      <c r="W7" s="1" t="s">
        <v>34</v>
      </c>
      <c r="Y7" s="1" t="s">
        <v>34</v>
      </c>
      <c r="Z7" s="10">
        <f>SUM(N25:N31)</f>
        <v>19.44144144144144</v>
      </c>
      <c r="AA7" s="5">
        <f t="shared" si="6"/>
        <v>7.807807807807806</v>
      </c>
      <c r="AB7" s="10">
        <f>SUM(Q25:Q31)+SUM(R25:R31)</f>
        <v>94</v>
      </c>
      <c r="AC7" s="10">
        <f>100*SUM(R25:R31)/AB7</f>
        <v>63.829787234042556</v>
      </c>
    </row>
    <row r="8" spans="1:29" ht="15">
      <c r="A8" s="12">
        <v>32751</v>
      </c>
      <c r="B8">
        <f>SUM(ELFL99:ELFL85!B8)</f>
        <v>1</v>
      </c>
      <c r="C8">
        <f>SUM(ELFL99:ELFL85!C8)</f>
        <v>1</v>
      </c>
      <c r="D8">
        <f>SUM(ELFL99:ELFL85!D8)</f>
        <v>4</v>
      </c>
      <c r="E8">
        <f>SUM(ELFL99:ELFL85!E8)</f>
        <v>1</v>
      </c>
      <c r="F8">
        <f>SUM(ELFL99:ELFL85!F8)</f>
        <v>0</v>
      </c>
      <c r="G8">
        <f>SUM(ELFL99:ELFL85!G8)</f>
        <v>1</v>
      </c>
      <c r="H8">
        <f>SUM(ELFL99:ELFL85!H8)</f>
        <v>0</v>
      </c>
      <c r="I8">
        <f>SUM(ELFL99:ELFL85!I8)</f>
        <v>0</v>
      </c>
      <c r="J8" s="9">
        <f t="shared" si="0"/>
        <v>3</v>
      </c>
      <c r="K8" s="9">
        <f t="shared" si="1"/>
        <v>-1</v>
      </c>
      <c r="L8" s="9">
        <f t="shared" si="7"/>
        <v>14</v>
      </c>
      <c r="M8" s="9">
        <f t="shared" si="8"/>
        <v>-1</v>
      </c>
      <c r="N8" s="5">
        <f t="shared" si="2"/>
        <v>1.4954954954954955</v>
      </c>
      <c r="O8" s="10">
        <f t="shared" si="9"/>
        <v>9.72072072072072</v>
      </c>
      <c r="P8" s="5">
        <f t="shared" si="3"/>
        <v>3.9039039039039034</v>
      </c>
      <c r="Q8" s="9">
        <f t="shared" si="4"/>
        <v>3</v>
      </c>
      <c r="R8" s="9">
        <f t="shared" si="5"/>
        <v>5</v>
      </c>
      <c r="W8" s="1" t="s">
        <v>35</v>
      </c>
      <c r="X8" s="1" t="s">
        <v>35</v>
      </c>
      <c r="Z8" s="10">
        <f>SUM(N32:N38)</f>
        <v>32.9009009009009</v>
      </c>
      <c r="AA8" s="5">
        <f t="shared" si="6"/>
        <v>13.21321321321321</v>
      </c>
      <c r="AB8" s="10">
        <f>SUM(Q32:Q38)+SUM(R32:R38)</f>
        <v>88</v>
      </c>
      <c r="AC8" s="10">
        <f>100*SUM(R32:R38)/AB8</f>
        <v>75</v>
      </c>
    </row>
    <row r="9" spans="1:29" ht="15">
      <c r="A9" s="12">
        <v>32752</v>
      </c>
      <c r="B9">
        <f>SUM(ELFL99:ELFL85!B9)</f>
        <v>1</v>
      </c>
      <c r="C9">
        <f>SUM(ELFL99:ELFL85!C9)</f>
        <v>0</v>
      </c>
      <c r="D9">
        <f>SUM(ELFL99:ELFL85!D9)</f>
        <v>1</v>
      </c>
      <c r="E9">
        <f>SUM(ELFL99:ELFL85!E9)</f>
        <v>0</v>
      </c>
      <c r="F9">
        <f>SUM(ELFL99:ELFL85!F9)</f>
        <v>0</v>
      </c>
      <c r="G9">
        <f>SUM(ELFL99:ELFL85!G9)</f>
        <v>0</v>
      </c>
      <c r="H9">
        <f>SUM(ELFL99:ELFL85!H9)</f>
        <v>0</v>
      </c>
      <c r="I9">
        <f>SUM(ELFL99:ELFL85!I9)</f>
        <v>2</v>
      </c>
      <c r="J9" s="9">
        <f t="shared" si="0"/>
        <v>0</v>
      </c>
      <c r="K9" s="9">
        <f t="shared" si="1"/>
        <v>2</v>
      </c>
      <c r="L9" s="9">
        <f t="shared" si="7"/>
        <v>14</v>
      </c>
      <c r="M9" s="9">
        <f t="shared" si="8"/>
        <v>1</v>
      </c>
      <c r="N9" s="5">
        <f t="shared" si="2"/>
        <v>1.4954954954954955</v>
      </c>
      <c r="O9" s="10">
        <f t="shared" si="9"/>
        <v>11.216216216216216</v>
      </c>
      <c r="P9" s="5">
        <f t="shared" si="3"/>
        <v>4.504504504504504</v>
      </c>
      <c r="Q9" s="9">
        <f t="shared" si="4"/>
        <v>1</v>
      </c>
      <c r="R9" s="9">
        <f t="shared" si="5"/>
        <v>3</v>
      </c>
      <c r="T9" s="8" t="s">
        <v>36</v>
      </c>
      <c r="V9" s="5"/>
      <c r="W9" s="1" t="s">
        <v>37</v>
      </c>
      <c r="Y9" s="1" t="s">
        <v>37</v>
      </c>
      <c r="Z9" s="10">
        <f>SUM(N39:N45)</f>
        <v>28.414414414414416</v>
      </c>
      <c r="AA9" s="5">
        <f t="shared" si="6"/>
        <v>11.411411411411411</v>
      </c>
      <c r="AB9" s="10">
        <f>SUM(Q39:Q45)+SUM(R39:R45)</f>
        <v>84</v>
      </c>
      <c r="AC9" s="10">
        <f>100*SUM(R39:R45)/AB9</f>
        <v>72.61904761904762</v>
      </c>
    </row>
    <row r="10" spans="1:29" ht="15">
      <c r="A10" s="12">
        <v>32753</v>
      </c>
      <c r="B10">
        <f>SUM(ELFL99:ELFL85!B10)</f>
        <v>4</v>
      </c>
      <c r="C10">
        <f>SUM(ELFL99:ELFL85!C10)</f>
        <v>1</v>
      </c>
      <c r="D10">
        <f>SUM(ELFL99:ELFL85!D10)</f>
        <v>1</v>
      </c>
      <c r="E10">
        <f>SUM(ELFL99:ELFL85!E10)</f>
        <v>1</v>
      </c>
      <c r="F10">
        <f>SUM(ELFL99:ELFL85!F10)</f>
        <v>1</v>
      </c>
      <c r="G10">
        <f>SUM(ELFL99:ELFL85!G10)</f>
        <v>3</v>
      </c>
      <c r="H10">
        <f>SUM(ELFL99:ELFL85!H10)</f>
        <v>1</v>
      </c>
      <c r="I10">
        <f>SUM(ELFL99:ELFL85!I10)</f>
        <v>0</v>
      </c>
      <c r="J10" s="9">
        <f t="shared" si="0"/>
        <v>-3</v>
      </c>
      <c r="K10" s="9">
        <f t="shared" si="1"/>
        <v>-3</v>
      </c>
      <c r="L10" s="9">
        <f t="shared" si="7"/>
        <v>11</v>
      </c>
      <c r="M10" s="9">
        <f t="shared" si="8"/>
        <v>-2</v>
      </c>
      <c r="N10" s="5">
        <f t="shared" si="2"/>
        <v>-4.486486486486487</v>
      </c>
      <c r="O10" s="10">
        <f t="shared" si="9"/>
        <v>6.729729729729729</v>
      </c>
      <c r="P10" s="5">
        <f t="shared" si="3"/>
        <v>2.702702702702702</v>
      </c>
      <c r="Q10" s="9">
        <f t="shared" si="4"/>
        <v>9</v>
      </c>
      <c r="R10" s="9">
        <f t="shared" si="5"/>
        <v>3</v>
      </c>
      <c r="U10" s="8" t="s">
        <v>2</v>
      </c>
      <c r="V10" s="5">
        <f>100*(+E103/(E103+D103))</f>
        <v>27.747252747252748</v>
      </c>
      <c r="W10" s="8" t="s">
        <v>38</v>
      </c>
      <c r="X10" s="8" t="s">
        <v>38</v>
      </c>
      <c r="Z10" s="10">
        <f>SUM(N46:N52)</f>
        <v>20.936936936936938</v>
      </c>
      <c r="AA10" s="5">
        <f t="shared" si="6"/>
        <v>8.408408408408405</v>
      </c>
      <c r="AB10" s="10">
        <f>SUM(Q46:Q52)+SUM(R46:R52)</f>
        <v>96</v>
      </c>
      <c r="AC10" s="10">
        <f>100*SUM(R46:R52)/AB10</f>
        <v>64.58333333333333</v>
      </c>
    </row>
    <row r="11" spans="1:29" ht="15">
      <c r="A11" s="12">
        <v>32754</v>
      </c>
      <c r="B11">
        <f>SUM(ELFL99:ELFL85!B11)</f>
        <v>0</v>
      </c>
      <c r="C11">
        <f>SUM(ELFL99:ELFL85!C11)</f>
        <v>0</v>
      </c>
      <c r="D11">
        <f>SUM(ELFL99:ELFL85!D11)</f>
        <v>1</v>
      </c>
      <c r="E11">
        <f>SUM(ELFL99:ELFL85!E11)</f>
        <v>0</v>
      </c>
      <c r="F11">
        <f>SUM(ELFL99:ELFL85!F11)</f>
        <v>0</v>
      </c>
      <c r="G11">
        <f>SUM(ELFL99:ELFL85!G11)</f>
        <v>1</v>
      </c>
      <c r="H11">
        <f>SUM(ELFL99:ELFL85!H11)</f>
        <v>0</v>
      </c>
      <c r="I11">
        <f>SUM(ELFL99:ELFL85!I11)</f>
        <v>0</v>
      </c>
      <c r="J11" s="9">
        <f t="shared" si="0"/>
        <v>1</v>
      </c>
      <c r="K11" s="9">
        <f t="shared" si="1"/>
        <v>-1</v>
      </c>
      <c r="L11" s="9">
        <f t="shared" si="7"/>
        <v>12</v>
      </c>
      <c r="M11" s="9">
        <f t="shared" si="8"/>
        <v>-3</v>
      </c>
      <c r="N11" s="5">
        <f t="shared" si="2"/>
        <v>0</v>
      </c>
      <c r="O11" s="10">
        <f t="shared" si="9"/>
        <v>6.729729729729729</v>
      </c>
      <c r="P11" s="5">
        <f t="shared" si="3"/>
        <v>2.702702702702702</v>
      </c>
      <c r="Q11" s="9">
        <f t="shared" si="4"/>
        <v>1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33.18181818181819</v>
      </c>
      <c r="W11" s="8" t="s">
        <v>40</v>
      </c>
      <c r="Y11" s="8" t="s">
        <v>40</v>
      </c>
      <c r="Z11" s="10">
        <f>SUM(N53:N59)</f>
        <v>21.684684684684687</v>
      </c>
      <c r="AA11" s="5">
        <f t="shared" si="6"/>
        <v>8.708708708708707</v>
      </c>
      <c r="AB11" s="10">
        <f>SUM(Q53:Q59)+SUM(R53:R59)</f>
        <v>61</v>
      </c>
      <c r="AC11" s="10">
        <f>100*SUM(R53:R59)/AB11</f>
        <v>73.77049180327869</v>
      </c>
    </row>
    <row r="12" spans="1:29" ht="15">
      <c r="A12" s="12">
        <v>32755</v>
      </c>
      <c r="B12">
        <f>SUM(ELFL99:ELFL85!B12)</f>
        <v>1</v>
      </c>
      <c r="C12">
        <f>SUM(ELFL99:ELFL85!C12)</f>
        <v>1</v>
      </c>
      <c r="D12">
        <f>SUM(ELFL99:ELFL85!D12)</f>
        <v>6</v>
      </c>
      <c r="E12">
        <f>SUM(ELFL99:ELFL85!E12)</f>
        <v>1</v>
      </c>
      <c r="F12">
        <f>SUM(ELFL99:ELFL85!F12)</f>
        <v>0</v>
      </c>
      <c r="G12">
        <f>SUM(ELFL99:ELFL85!G12)</f>
        <v>2</v>
      </c>
      <c r="H12">
        <f>SUM(ELFL99:ELFL85!H12)</f>
        <v>1</v>
      </c>
      <c r="I12">
        <f>SUM(ELFL99:ELFL85!I12)</f>
        <v>0</v>
      </c>
      <c r="J12" s="9">
        <f t="shared" si="0"/>
        <v>5</v>
      </c>
      <c r="K12" s="9">
        <f t="shared" si="1"/>
        <v>-1</v>
      </c>
      <c r="L12" s="9">
        <f t="shared" si="7"/>
        <v>17</v>
      </c>
      <c r="M12" s="9">
        <f t="shared" si="8"/>
        <v>-4</v>
      </c>
      <c r="N12" s="5">
        <f t="shared" si="2"/>
        <v>2.990990990990991</v>
      </c>
      <c r="O12" s="10">
        <f t="shared" si="9"/>
        <v>9.72072072072072</v>
      </c>
      <c r="P12" s="5">
        <f t="shared" si="3"/>
        <v>3.9039039039039034</v>
      </c>
      <c r="Q12" s="9">
        <f t="shared" si="4"/>
        <v>4</v>
      </c>
      <c r="R12" s="9">
        <f t="shared" si="5"/>
        <v>8</v>
      </c>
      <c r="U12" s="8" t="s">
        <v>41</v>
      </c>
      <c r="V12" s="5">
        <f>100*((E103+I103)/(E103+D103+I103+H103))</f>
        <v>29.794520547945208</v>
      </c>
      <c r="W12" s="8" t="s">
        <v>42</v>
      </c>
      <c r="X12" s="8" t="s">
        <v>42</v>
      </c>
      <c r="Z12" s="10">
        <f>SUM(N60:N66)</f>
        <v>17.1981981981982</v>
      </c>
      <c r="AA12" s="5">
        <f t="shared" si="6"/>
        <v>6.906906906906906</v>
      </c>
      <c r="AB12" s="10">
        <f>SUM(Q60:Q66)+SUM(R60:R66)</f>
        <v>57</v>
      </c>
      <c r="AC12" s="10">
        <f>100*SUM(R60:R66)/AB12</f>
        <v>70.17543859649123</v>
      </c>
    </row>
    <row r="13" spans="1:29" ht="15">
      <c r="A13" s="12">
        <v>32756</v>
      </c>
      <c r="B13">
        <f>SUM(ELFL99:ELFL85!B13)</f>
        <v>1</v>
      </c>
      <c r="C13">
        <f>SUM(ELFL99:ELFL85!C13)</f>
        <v>1</v>
      </c>
      <c r="D13">
        <f>SUM(ELFL99:ELFL85!D13)</f>
        <v>6</v>
      </c>
      <c r="E13">
        <f>SUM(ELFL99:ELFL85!E13)</f>
        <v>0</v>
      </c>
      <c r="F13">
        <f>SUM(ELFL99:ELFL85!F13)</f>
        <v>0</v>
      </c>
      <c r="G13">
        <f>SUM(ELFL99:ELFL85!G13)</f>
        <v>0</v>
      </c>
      <c r="H13">
        <f>SUM(ELFL99:ELFL85!H13)</f>
        <v>0</v>
      </c>
      <c r="I13">
        <f>SUM(ELFL99:ELFL85!I13)</f>
        <v>0</v>
      </c>
      <c r="J13" s="9">
        <f t="shared" si="0"/>
        <v>4</v>
      </c>
      <c r="K13" s="9">
        <f t="shared" si="1"/>
        <v>0</v>
      </c>
      <c r="L13" s="9">
        <f t="shared" si="7"/>
        <v>21</v>
      </c>
      <c r="M13" s="9">
        <f t="shared" si="8"/>
        <v>-4</v>
      </c>
      <c r="N13" s="5">
        <f t="shared" si="2"/>
        <v>2.990990990990991</v>
      </c>
      <c r="O13" s="10">
        <f t="shared" si="9"/>
        <v>12.711711711711711</v>
      </c>
      <c r="P13" s="5">
        <f t="shared" si="3"/>
        <v>5.105105105105104</v>
      </c>
      <c r="Q13" s="9">
        <f t="shared" si="4"/>
        <v>2</v>
      </c>
      <c r="R13" s="9">
        <f t="shared" si="5"/>
        <v>6</v>
      </c>
      <c r="W13" s="8" t="s">
        <v>43</v>
      </c>
      <c r="Y13" s="8" t="s">
        <v>43</v>
      </c>
      <c r="Z13" s="10">
        <f>SUM(N67:N73)</f>
        <v>24.675675675675674</v>
      </c>
      <c r="AA13" s="5">
        <f t="shared" si="6"/>
        <v>9.909909909909908</v>
      </c>
      <c r="AB13" s="10">
        <f>SUM(Q67:Q73)+SUM(R67:R73)</f>
        <v>55</v>
      </c>
      <c r="AC13" s="10">
        <f>100*SUM(R67:R73)/AB13</f>
        <v>80</v>
      </c>
    </row>
    <row r="14" spans="1:29" ht="15">
      <c r="A14" s="12">
        <v>32757</v>
      </c>
      <c r="B14">
        <f>SUM(ELFL99:ELFL85!B14)</f>
        <v>0</v>
      </c>
      <c r="C14">
        <f>SUM(ELFL99:ELFL85!C14)</f>
        <v>1</v>
      </c>
      <c r="D14">
        <f>SUM(ELFL99:ELFL85!D14)</f>
        <v>5</v>
      </c>
      <c r="E14">
        <f>SUM(ELFL99:ELFL85!E14)</f>
        <v>4</v>
      </c>
      <c r="F14">
        <f>SUM(ELFL99:ELFL85!F14)</f>
        <v>2</v>
      </c>
      <c r="G14">
        <f>SUM(ELFL99:ELFL85!G14)</f>
        <v>0</v>
      </c>
      <c r="H14">
        <f>SUM(ELFL99:ELFL85!H14)</f>
        <v>2</v>
      </c>
      <c r="I14">
        <f>SUM(ELFL99:ELFL85!I14)</f>
        <v>0</v>
      </c>
      <c r="J14" s="9">
        <f t="shared" si="0"/>
        <v>8</v>
      </c>
      <c r="K14" s="9">
        <f t="shared" si="1"/>
        <v>0</v>
      </c>
      <c r="L14" s="9">
        <f t="shared" si="7"/>
        <v>29</v>
      </c>
      <c r="M14" s="9">
        <f t="shared" si="8"/>
        <v>-4</v>
      </c>
      <c r="N14" s="5">
        <f t="shared" si="2"/>
        <v>5.981981981981982</v>
      </c>
      <c r="O14" s="10">
        <f t="shared" si="9"/>
        <v>18.693693693693692</v>
      </c>
      <c r="P14" s="5">
        <f t="shared" si="3"/>
        <v>7.507507507507506</v>
      </c>
      <c r="Q14" s="9">
        <f t="shared" si="4"/>
        <v>3</v>
      </c>
      <c r="R14" s="9">
        <f t="shared" si="5"/>
        <v>11</v>
      </c>
      <c r="T14" s="8"/>
      <c r="W14" s="8" t="s">
        <v>44</v>
      </c>
      <c r="X14" s="8" t="s">
        <v>44</v>
      </c>
      <c r="Z14" s="10">
        <f>SUM(N74:N80)</f>
        <v>21.684684684684683</v>
      </c>
      <c r="AA14" s="5">
        <f t="shared" si="6"/>
        <v>8.708708708708707</v>
      </c>
      <c r="AB14" s="10">
        <f>SUM(Q74:Q80)+SUM(R74:R80)</f>
        <v>41</v>
      </c>
      <c r="AC14" s="10">
        <f>100*SUM(R74:R80)/AB14</f>
        <v>85.36585365853658</v>
      </c>
    </row>
    <row r="15" spans="1:29" ht="15">
      <c r="A15" s="12">
        <v>32758</v>
      </c>
      <c r="B15">
        <f>SUM(ELFL99:ELFL85!B15)</f>
        <v>0</v>
      </c>
      <c r="C15">
        <f>SUM(ELFL99:ELFL85!C15)</f>
        <v>0</v>
      </c>
      <c r="D15">
        <f>SUM(ELFL99:ELFL85!D15)</f>
        <v>1</v>
      </c>
      <c r="E15">
        <f>SUM(ELFL99:ELFL85!E15)</f>
        <v>1</v>
      </c>
      <c r="F15">
        <f>SUM(ELFL99:ELFL85!F15)</f>
        <v>0</v>
      </c>
      <c r="G15">
        <f>SUM(ELFL99:ELFL85!G15)</f>
        <v>1</v>
      </c>
      <c r="H15">
        <f>SUM(ELFL99:ELFL85!H15)</f>
        <v>0</v>
      </c>
      <c r="I15">
        <f>SUM(ELFL99:ELFL85!I15)</f>
        <v>1</v>
      </c>
      <c r="J15" s="9">
        <f t="shared" si="0"/>
        <v>2</v>
      </c>
      <c r="K15" s="9">
        <f t="shared" si="1"/>
        <v>0</v>
      </c>
      <c r="L15" s="9">
        <f t="shared" si="7"/>
        <v>31</v>
      </c>
      <c r="M15" s="9">
        <f t="shared" si="8"/>
        <v>-4</v>
      </c>
      <c r="N15" s="5">
        <f t="shared" si="2"/>
        <v>1.4954954954954955</v>
      </c>
      <c r="O15" s="10">
        <f t="shared" si="9"/>
        <v>20.18918918918919</v>
      </c>
      <c r="P15" s="5">
        <f t="shared" si="3"/>
        <v>8.108108108108107</v>
      </c>
      <c r="Q15" s="9">
        <f t="shared" si="4"/>
        <v>1</v>
      </c>
      <c r="R15" s="9">
        <f t="shared" si="5"/>
        <v>3</v>
      </c>
      <c r="T15" s="8"/>
      <c r="W15" s="8" t="s">
        <v>45</v>
      </c>
      <c r="Y15" s="8" t="s">
        <v>45</v>
      </c>
      <c r="Z15" s="10">
        <f>SUM(N81:N87)</f>
        <v>11.963963963963964</v>
      </c>
      <c r="AA15" s="5">
        <f t="shared" si="6"/>
        <v>4.804804804804804</v>
      </c>
      <c r="AB15" s="10">
        <f>SUM(Q81:Q87)+SUM(R81:R87)</f>
        <v>52</v>
      </c>
      <c r="AC15" s="10">
        <f>100*SUM(R81:R87)/AB15</f>
        <v>65.38461538461539</v>
      </c>
    </row>
    <row r="16" spans="1:29" ht="15">
      <c r="A16" s="12">
        <v>32759</v>
      </c>
      <c r="B16">
        <f>SUM(ELFL99:ELFL85!B16)</f>
        <v>0</v>
      </c>
      <c r="C16">
        <f>SUM(ELFL99:ELFL85!C16)</f>
        <v>3</v>
      </c>
      <c r="D16">
        <f>SUM(ELFL99:ELFL85!D16)</f>
        <v>4</v>
      </c>
      <c r="E16">
        <f>SUM(ELFL99:ELFL85!E16)</f>
        <v>0</v>
      </c>
      <c r="F16">
        <f>SUM(ELFL99:ELFL85!F16)</f>
        <v>0</v>
      </c>
      <c r="G16">
        <f>SUM(ELFL99:ELFL85!G16)</f>
        <v>0</v>
      </c>
      <c r="H16">
        <f>SUM(ELFL99:ELFL85!H16)</f>
        <v>2</v>
      </c>
      <c r="I16">
        <f>SUM(ELFL99:ELFL85!I16)</f>
        <v>1</v>
      </c>
      <c r="J16" s="9">
        <f t="shared" si="0"/>
        <v>1</v>
      </c>
      <c r="K16" s="9">
        <f t="shared" si="1"/>
        <v>3</v>
      </c>
      <c r="L16" s="9">
        <f t="shared" si="7"/>
        <v>32</v>
      </c>
      <c r="M16" s="9">
        <f t="shared" si="8"/>
        <v>-1</v>
      </c>
      <c r="N16" s="5">
        <f t="shared" si="2"/>
        <v>2.990990990990991</v>
      </c>
      <c r="O16" s="10">
        <f t="shared" si="9"/>
        <v>23.18018018018018</v>
      </c>
      <c r="P16" s="5">
        <f t="shared" si="3"/>
        <v>9.30930930930931</v>
      </c>
      <c r="Q16" s="9">
        <f t="shared" si="4"/>
        <v>3</v>
      </c>
      <c r="R16" s="9">
        <f t="shared" si="5"/>
        <v>7</v>
      </c>
      <c r="W16" s="8" t="s">
        <v>46</v>
      </c>
      <c r="X16" s="8" t="s">
        <v>46</v>
      </c>
      <c r="Z16" s="10">
        <f>SUM(N88:N94)</f>
        <v>5.2342342342342345</v>
      </c>
      <c r="AA16" s="5">
        <f t="shared" si="6"/>
        <v>2.1021021021021014</v>
      </c>
      <c r="AB16" s="10">
        <f>SUM(Q88:Q94)+SUM(R88:R94)</f>
        <v>21</v>
      </c>
      <c r="AC16" s="10">
        <f>100*SUM(R88:R94)/AB16</f>
        <v>66.66666666666667</v>
      </c>
    </row>
    <row r="17" spans="1:29" ht="15">
      <c r="A17" s="12">
        <v>32760</v>
      </c>
      <c r="B17">
        <f>SUM(ELFL99:ELFL85!B17)</f>
        <v>0</v>
      </c>
      <c r="C17">
        <f>SUM(ELFL99:ELFL85!C17)</f>
        <v>2</v>
      </c>
      <c r="D17">
        <f>SUM(ELFL99:ELFL85!D17)</f>
        <v>1</v>
      </c>
      <c r="E17">
        <f>SUM(ELFL99:ELFL85!E17)</f>
        <v>4</v>
      </c>
      <c r="F17">
        <f>SUM(ELFL99:ELFL85!F17)</f>
        <v>3</v>
      </c>
      <c r="G17">
        <f>SUM(ELFL99:ELFL85!G17)</f>
        <v>1</v>
      </c>
      <c r="H17">
        <f>SUM(ELFL99:ELFL85!H17)</f>
        <v>0</v>
      </c>
      <c r="I17">
        <f>SUM(ELFL99:ELFL85!I17)</f>
        <v>0</v>
      </c>
      <c r="J17" s="9">
        <f t="shared" si="0"/>
        <v>3</v>
      </c>
      <c r="K17" s="9">
        <f t="shared" si="1"/>
        <v>-4</v>
      </c>
      <c r="L17" s="9">
        <f t="shared" si="7"/>
        <v>35</v>
      </c>
      <c r="M17" s="9">
        <f t="shared" si="8"/>
        <v>-5</v>
      </c>
      <c r="N17" s="5">
        <f t="shared" si="2"/>
        <v>-0.7477477477477478</v>
      </c>
      <c r="O17" s="10">
        <f t="shared" si="9"/>
        <v>22.43243243243243</v>
      </c>
      <c r="P17" s="5">
        <f t="shared" si="3"/>
        <v>9.009009009009008</v>
      </c>
      <c r="Q17" s="9">
        <f t="shared" si="4"/>
        <v>6</v>
      </c>
      <c r="R17" s="9">
        <f t="shared" si="5"/>
        <v>5</v>
      </c>
      <c r="T17" s="8"/>
      <c r="W17" s="8" t="s">
        <v>47</v>
      </c>
      <c r="X17"/>
      <c r="Y17" s="8" t="s">
        <v>47</v>
      </c>
      <c r="Z17" s="10">
        <f>SUM(N95:N101)</f>
        <v>6.72972972972973</v>
      </c>
      <c r="AA17" s="5">
        <f t="shared" si="6"/>
        <v>2.702702702702702</v>
      </c>
      <c r="AB17" s="10">
        <f>SUM(Q95:Q101)+SUM(R95:R101)</f>
        <v>15</v>
      </c>
      <c r="AC17" s="10">
        <f>100*SUM(R95:R101)/AB17</f>
        <v>80</v>
      </c>
    </row>
    <row r="18" spans="1:27" ht="15">
      <c r="A18" s="12">
        <v>32761</v>
      </c>
      <c r="B18">
        <f>SUM(ELFL99:ELFL85!B18)</f>
        <v>0</v>
      </c>
      <c r="C18">
        <f>SUM(ELFL99:ELFL85!C18)</f>
        <v>0</v>
      </c>
      <c r="D18">
        <f>SUM(ELFL99:ELFL85!D18)</f>
        <v>0</v>
      </c>
      <c r="E18">
        <f>SUM(ELFL99:ELFL85!E18)</f>
        <v>0</v>
      </c>
      <c r="F18">
        <f>SUM(ELFL99:ELFL85!F18)</f>
        <v>0</v>
      </c>
      <c r="G18">
        <f>SUM(ELFL99:ELFL85!G18)</f>
        <v>0</v>
      </c>
      <c r="H18">
        <f>SUM(ELFL99:ELFL85!H18)</f>
        <v>0</v>
      </c>
      <c r="I18">
        <f>SUM(ELFL99:ELFL85!I18)</f>
        <v>0</v>
      </c>
      <c r="J18" s="9">
        <f t="shared" si="0"/>
        <v>0</v>
      </c>
      <c r="K18" s="9">
        <f t="shared" si="1"/>
        <v>0</v>
      </c>
      <c r="L18" s="9">
        <f t="shared" si="7"/>
        <v>35</v>
      </c>
      <c r="M18" s="9">
        <f t="shared" si="8"/>
        <v>-5</v>
      </c>
      <c r="N18" s="5">
        <f t="shared" si="2"/>
        <v>0</v>
      </c>
      <c r="O18" s="10">
        <f t="shared" si="9"/>
        <v>22.43243243243243</v>
      </c>
      <c r="P18" s="5">
        <f t="shared" si="3"/>
        <v>9.009009009009008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249.00000000000006</v>
      </c>
      <c r="AA18" s="9">
        <f>SUM(AA4:AA17)</f>
        <v>100</v>
      </c>
    </row>
    <row r="19" spans="1:29" ht="15">
      <c r="A19" s="12">
        <v>32762</v>
      </c>
      <c r="B19">
        <f>SUM(ELFL99:ELFL85!B19)</f>
        <v>0</v>
      </c>
      <c r="C19">
        <f>SUM(ELFL99:ELFL85!C19)</f>
        <v>1</v>
      </c>
      <c r="D19">
        <f>SUM(ELFL99:ELFL85!D19)</f>
        <v>3</v>
      </c>
      <c r="E19">
        <f>SUM(ELFL99:ELFL85!E19)</f>
        <v>0</v>
      </c>
      <c r="F19">
        <f>SUM(ELFL99:ELFL85!F19)</f>
        <v>2</v>
      </c>
      <c r="G19">
        <f>SUM(ELFL99:ELFL85!G19)</f>
        <v>1</v>
      </c>
      <c r="H19">
        <f>SUM(ELFL99:ELFL85!H19)</f>
        <v>1</v>
      </c>
      <c r="I19">
        <f>SUM(ELFL99:ELFL85!I19)</f>
        <v>0</v>
      </c>
      <c r="J19" s="9">
        <f t="shared" si="0"/>
        <v>2</v>
      </c>
      <c r="K19" s="9">
        <f t="shared" si="1"/>
        <v>-2</v>
      </c>
      <c r="L19" s="9">
        <f t="shared" si="7"/>
        <v>37</v>
      </c>
      <c r="M19" s="9">
        <f t="shared" si="8"/>
        <v>-7</v>
      </c>
      <c r="N19" s="5">
        <f t="shared" si="2"/>
        <v>0</v>
      </c>
      <c r="O19" s="10">
        <f t="shared" si="9"/>
        <v>22.43243243243243</v>
      </c>
      <c r="P19" s="5">
        <f t="shared" si="3"/>
        <v>9.009009009009008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>
        <f>SUM(ELFL99:ELFL85!B20)</f>
        <v>0</v>
      </c>
      <c r="C20">
        <f>SUM(ELFL99:ELFL85!C20)</f>
        <v>0</v>
      </c>
      <c r="D20">
        <f>SUM(ELFL99:ELFL85!D20)</f>
        <v>5</v>
      </c>
      <c r="E20">
        <f>SUM(ELFL99:ELFL85!E20)</f>
        <v>1</v>
      </c>
      <c r="F20">
        <f>SUM(ELFL99:ELFL85!F20)</f>
        <v>0</v>
      </c>
      <c r="G20">
        <f>SUM(ELFL99:ELFL85!G20)</f>
        <v>1</v>
      </c>
      <c r="H20">
        <f>SUM(ELFL99:ELFL85!H20)</f>
        <v>1</v>
      </c>
      <c r="I20">
        <f>SUM(ELFL99:ELFL85!I20)</f>
        <v>0</v>
      </c>
      <c r="J20" s="9">
        <f t="shared" si="0"/>
        <v>6</v>
      </c>
      <c r="K20" s="9">
        <f t="shared" si="1"/>
        <v>0</v>
      </c>
      <c r="L20" s="9">
        <f t="shared" si="7"/>
        <v>43</v>
      </c>
      <c r="M20" s="9">
        <f t="shared" si="8"/>
        <v>-7</v>
      </c>
      <c r="N20" s="5">
        <f t="shared" si="2"/>
        <v>4.486486486486487</v>
      </c>
      <c r="O20" s="10">
        <f t="shared" si="9"/>
        <v>26.91891891891892</v>
      </c>
      <c r="P20" s="5">
        <f t="shared" si="3"/>
        <v>10.81081081081081</v>
      </c>
      <c r="Q20" s="9">
        <f t="shared" si="4"/>
        <v>1</v>
      </c>
      <c r="R20" s="9">
        <f t="shared" si="5"/>
        <v>7</v>
      </c>
      <c r="T20" s="8"/>
    </row>
    <row r="21" spans="1:25" ht="15">
      <c r="A21" s="12">
        <v>32764</v>
      </c>
      <c r="B21">
        <f>SUM(ELFL99:ELFL85!B21)</f>
        <v>0</v>
      </c>
      <c r="C21">
        <f>SUM(ELFL99:ELFL85!C21)</f>
        <v>1</v>
      </c>
      <c r="D21">
        <f>SUM(ELFL99:ELFL85!D21)</f>
        <v>0</v>
      </c>
      <c r="E21">
        <f>SUM(ELFL99:ELFL85!E21)</f>
        <v>2</v>
      </c>
      <c r="F21">
        <f>SUM(ELFL99:ELFL85!F21)</f>
        <v>2</v>
      </c>
      <c r="G21">
        <f>SUM(ELFL99:ELFL85!G21)</f>
        <v>0</v>
      </c>
      <c r="H21">
        <f>SUM(ELFL99:ELFL85!H21)</f>
        <v>1</v>
      </c>
      <c r="I21">
        <f>SUM(ELFL99:ELFL85!I21)</f>
        <v>0</v>
      </c>
      <c r="J21" s="9">
        <f t="shared" si="0"/>
        <v>1</v>
      </c>
      <c r="K21" s="9">
        <f t="shared" si="1"/>
        <v>-1</v>
      </c>
      <c r="L21" s="9">
        <f t="shared" si="7"/>
        <v>44</v>
      </c>
      <c r="M21" s="9">
        <f t="shared" si="8"/>
        <v>-8</v>
      </c>
      <c r="N21" s="5">
        <f t="shared" si="2"/>
        <v>0</v>
      </c>
      <c r="O21" s="10">
        <f t="shared" si="9"/>
        <v>26.91891891891892</v>
      </c>
      <c r="P21" s="5">
        <f t="shared" si="3"/>
        <v>10.81081081081081</v>
      </c>
      <c r="Q21" s="9">
        <f t="shared" si="4"/>
        <v>3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>
        <f>SUM(ELFL99:ELFL85!B22)</f>
        <v>0</v>
      </c>
      <c r="C22">
        <f>SUM(ELFL99:ELFL85!C22)</f>
        <v>1</v>
      </c>
      <c r="D22">
        <f>SUM(ELFL99:ELFL85!D22)</f>
        <v>10</v>
      </c>
      <c r="E22">
        <f>SUM(ELFL99:ELFL85!E22)</f>
        <v>2</v>
      </c>
      <c r="F22">
        <f>SUM(ELFL99:ELFL85!F22)</f>
        <v>1</v>
      </c>
      <c r="G22">
        <f>SUM(ELFL99:ELFL85!G22)</f>
        <v>0</v>
      </c>
      <c r="H22">
        <f>SUM(ELFL99:ELFL85!H22)</f>
        <v>0</v>
      </c>
      <c r="I22">
        <f>SUM(ELFL99:ELFL85!I22)</f>
        <v>0</v>
      </c>
      <c r="J22" s="9">
        <f t="shared" si="0"/>
        <v>11</v>
      </c>
      <c r="K22" s="9">
        <f t="shared" si="1"/>
        <v>-1</v>
      </c>
      <c r="L22" s="9">
        <f t="shared" si="7"/>
        <v>55</v>
      </c>
      <c r="M22" s="9">
        <f t="shared" si="8"/>
        <v>-9</v>
      </c>
      <c r="N22" s="5">
        <f t="shared" si="2"/>
        <v>7.4774774774774775</v>
      </c>
      <c r="O22" s="10">
        <f t="shared" si="9"/>
        <v>34.3963963963964</v>
      </c>
      <c r="P22" s="5">
        <f t="shared" si="3"/>
        <v>13.813813813813812</v>
      </c>
      <c r="Q22" s="9">
        <f t="shared" si="4"/>
        <v>2</v>
      </c>
      <c r="R22" s="9">
        <f t="shared" si="5"/>
        <v>12</v>
      </c>
      <c r="X22"/>
      <c r="Y22"/>
    </row>
    <row r="23" spans="1:25" ht="15">
      <c r="A23" s="12">
        <v>32766</v>
      </c>
      <c r="B23">
        <f>SUM(ELFL99:ELFL85!B23)</f>
        <v>0</v>
      </c>
      <c r="C23">
        <f>SUM(ELFL99:ELFL85!C23)</f>
        <v>0</v>
      </c>
      <c r="D23">
        <f>SUM(ELFL99:ELFL85!D23)</f>
        <v>1</v>
      </c>
      <c r="E23">
        <f>SUM(ELFL99:ELFL85!E23)</f>
        <v>0</v>
      </c>
      <c r="F23">
        <f>SUM(ELFL99:ELFL85!F23)</f>
        <v>0</v>
      </c>
      <c r="G23">
        <f>SUM(ELFL99:ELFL85!G23)</f>
        <v>0</v>
      </c>
      <c r="H23">
        <f>SUM(ELFL99:ELFL85!H23)</f>
        <v>0</v>
      </c>
      <c r="I23">
        <f>SUM(ELFL99:ELFL85!I23)</f>
        <v>1</v>
      </c>
      <c r="J23" s="9">
        <f t="shared" si="0"/>
        <v>1</v>
      </c>
      <c r="K23" s="9">
        <f t="shared" si="1"/>
        <v>1</v>
      </c>
      <c r="L23" s="9">
        <f t="shared" si="7"/>
        <v>56</v>
      </c>
      <c r="M23" s="9">
        <f t="shared" si="8"/>
        <v>-8</v>
      </c>
      <c r="N23" s="5">
        <f t="shared" si="2"/>
        <v>1.4954954954954955</v>
      </c>
      <c r="O23" s="10">
        <f t="shared" si="9"/>
        <v>35.891891891891895</v>
      </c>
      <c r="P23" s="5">
        <f t="shared" si="3"/>
        <v>14.414414414414415</v>
      </c>
      <c r="Q23" s="9">
        <f t="shared" si="4"/>
        <v>0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>
        <f>SUM(ELFL99:ELFL85!B24)</f>
        <v>1</v>
      </c>
      <c r="C24">
        <f>SUM(ELFL99:ELFL85!C24)</f>
        <v>1</v>
      </c>
      <c r="D24">
        <f>SUM(ELFL99:ELFL85!D24)</f>
        <v>5</v>
      </c>
      <c r="E24">
        <f>SUM(ELFL99:ELFL85!E24)</f>
        <v>1</v>
      </c>
      <c r="F24">
        <f>SUM(ELFL99:ELFL85!F24)</f>
        <v>0</v>
      </c>
      <c r="G24">
        <f>SUM(ELFL99:ELFL85!G24)</f>
        <v>4</v>
      </c>
      <c r="H24">
        <f>SUM(ELFL99:ELFL85!H24)</f>
        <v>1</v>
      </c>
      <c r="I24">
        <f>SUM(ELFL99:ELFL85!I24)</f>
        <v>2</v>
      </c>
      <c r="J24" s="9">
        <f t="shared" si="0"/>
        <v>4</v>
      </c>
      <c r="K24" s="9">
        <f t="shared" si="1"/>
        <v>-1</v>
      </c>
      <c r="L24" s="9">
        <f t="shared" si="7"/>
        <v>60</v>
      </c>
      <c r="M24" s="9">
        <f t="shared" si="8"/>
        <v>-9</v>
      </c>
      <c r="N24" s="5">
        <f t="shared" si="2"/>
        <v>2.2432432432432434</v>
      </c>
      <c r="O24" s="10">
        <f t="shared" si="9"/>
        <v>38.13513513513514</v>
      </c>
      <c r="P24" s="5">
        <f t="shared" si="3"/>
        <v>15.315315315315315</v>
      </c>
      <c r="Q24" s="9">
        <f t="shared" si="4"/>
        <v>6</v>
      </c>
      <c r="R24" s="9">
        <f t="shared" si="5"/>
        <v>9</v>
      </c>
      <c r="T24" s="8"/>
      <c r="X24"/>
      <c r="Y24"/>
    </row>
    <row r="25" spans="1:25" ht="15">
      <c r="A25" s="12">
        <v>32768</v>
      </c>
      <c r="B25">
        <f>SUM(ELFL99:ELFL85!B25)</f>
        <v>0</v>
      </c>
      <c r="C25">
        <f>SUM(ELFL99:ELFL85!C25)</f>
        <v>1</v>
      </c>
      <c r="D25">
        <f>SUM(ELFL99:ELFL85!D25)</f>
        <v>0</v>
      </c>
      <c r="E25">
        <f>SUM(ELFL99:ELFL85!E25)</f>
        <v>0</v>
      </c>
      <c r="F25">
        <f>SUM(ELFL99:ELFL85!F25)</f>
        <v>0</v>
      </c>
      <c r="G25">
        <f>SUM(ELFL99:ELFL85!G25)</f>
        <v>1</v>
      </c>
      <c r="H25">
        <f>SUM(ELFL99:ELFL85!H25)</f>
        <v>2</v>
      </c>
      <c r="I25">
        <f>SUM(ELFL99:ELFL85!I25)</f>
        <v>0</v>
      </c>
      <c r="J25" s="9">
        <f t="shared" si="0"/>
        <v>-1</v>
      </c>
      <c r="K25" s="9">
        <f t="shared" si="1"/>
        <v>1</v>
      </c>
      <c r="L25" s="9">
        <f t="shared" si="7"/>
        <v>59</v>
      </c>
      <c r="M25" s="9">
        <f t="shared" si="8"/>
        <v>-8</v>
      </c>
      <c r="N25" s="5">
        <f t="shared" si="2"/>
        <v>0</v>
      </c>
      <c r="O25" s="10">
        <f t="shared" si="9"/>
        <v>38.13513513513514</v>
      </c>
      <c r="P25" s="5">
        <f t="shared" si="3"/>
        <v>15.315315315315315</v>
      </c>
      <c r="Q25" s="9">
        <f t="shared" si="4"/>
        <v>2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>
        <f>SUM(ELFL99:ELFL85!B26)</f>
        <v>1</v>
      </c>
      <c r="C26">
        <f>SUM(ELFL99:ELFL85!C26)</f>
        <v>3</v>
      </c>
      <c r="D26">
        <f>SUM(ELFL99:ELFL85!D26)</f>
        <v>7</v>
      </c>
      <c r="E26">
        <f>SUM(ELFL99:ELFL85!E26)</f>
        <v>0</v>
      </c>
      <c r="F26">
        <f>SUM(ELFL99:ELFL85!F26)</f>
        <v>0</v>
      </c>
      <c r="G26">
        <f>SUM(ELFL99:ELFL85!G26)</f>
        <v>0</v>
      </c>
      <c r="H26">
        <f>SUM(ELFL99:ELFL85!H26)</f>
        <v>5</v>
      </c>
      <c r="I26">
        <f>SUM(ELFL99:ELFL85!I26)</f>
        <v>1</v>
      </c>
      <c r="J26" s="9">
        <f t="shared" si="0"/>
        <v>3</v>
      </c>
      <c r="K26" s="9">
        <f t="shared" si="1"/>
        <v>6</v>
      </c>
      <c r="L26" s="9">
        <f t="shared" si="7"/>
        <v>62</v>
      </c>
      <c r="M26" s="9">
        <f t="shared" si="8"/>
        <v>-2</v>
      </c>
      <c r="N26" s="5">
        <f t="shared" si="2"/>
        <v>6.72972972972973</v>
      </c>
      <c r="O26" s="10">
        <f t="shared" si="9"/>
        <v>44.86486486486487</v>
      </c>
      <c r="P26" s="5">
        <f t="shared" si="3"/>
        <v>18.018018018018015</v>
      </c>
      <c r="Q26" s="9">
        <f t="shared" si="4"/>
        <v>4</v>
      </c>
      <c r="R26" s="9">
        <f t="shared" si="5"/>
        <v>13</v>
      </c>
      <c r="T26" s="8"/>
      <c r="X26"/>
      <c r="Y26"/>
    </row>
    <row r="27" spans="1:25" ht="15">
      <c r="A27" s="12">
        <v>32770</v>
      </c>
      <c r="B27">
        <f>SUM(ELFL99:ELFL85!B27)</f>
        <v>1</v>
      </c>
      <c r="C27">
        <f>SUM(ELFL99:ELFL85!C27)</f>
        <v>1</v>
      </c>
      <c r="D27">
        <f>SUM(ELFL99:ELFL85!D27)</f>
        <v>4</v>
      </c>
      <c r="E27">
        <f>SUM(ELFL99:ELFL85!E27)</f>
        <v>1</v>
      </c>
      <c r="F27">
        <f>SUM(ELFL99:ELFL85!F27)</f>
        <v>0</v>
      </c>
      <c r="G27">
        <f>SUM(ELFL99:ELFL85!G27)</f>
        <v>4</v>
      </c>
      <c r="H27">
        <f>SUM(ELFL99:ELFL85!H27)</f>
        <v>2</v>
      </c>
      <c r="I27">
        <f>SUM(ELFL99:ELFL85!I27)</f>
        <v>0</v>
      </c>
      <c r="J27" s="9">
        <f t="shared" si="0"/>
        <v>3</v>
      </c>
      <c r="K27" s="9">
        <f t="shared" si="1"/>
        <v>-2</v>
      </c>
      <c r="L27" s="9">
        <f t="shared" si="7"/>
        <v>65</v>
      </c>
      <c r="M27" s="9">
        <f t="shared" si="8"/>
        <v>-4</v>
      </c>
      <c r="N27" s="5">
        <f t="shared" si="2"/>
        <v>0.7477477477477478</v>
      </c>
      <c r="O27" s="10">
        <f t="shared" si="9"/>
        <v>45.612612612612615</v>
      </c>
      <c r="P27" s="5">
        <f t="shared" si="3"/>
        <v>18.318318318318315</v>
      </c>
      <c r="Q27" s="9">
        <f t="shared" si="4"/>
        <v>6</v>
      </c>
      <c r="R27" s="9">
        <f t="shared" si="5"/>
        <v>7</v>
      </c>
      <c r="T27" s="8"/>
      <c r="X27"/>
      <c r="Y27"/>
    </row>
    <row r="28" spans="1:20" ht="15">
      <c r="A28" s="12">
        <v>32771</v>
      </c>
      <c r="B28">
        <f>SUM(ELFL99:ELFL85!B28)</f>
        <v>2</v>
      </c>
      <c r="C28">
        <f>SUM(ELFL99:ELFL85!C28)</f>
        <v>2</v>
      </c>
      <c r="D28">
        <f>SUM(ELFL99:ELFL85!D28)</f>
        <v>2</v>
      </c>
      <c r="E28">
        <f>SUM(ELFL99:ELFL85!E28)</f>
        <v>3</v>
      </c>
      <c r="F28">
        <f>SUM(ELFL99:ELFL85!F28)</f>
        <v>3</v>
      </c>
      <c r="G28">
        <f>SUM(ELFL99:ELFL85!G28)</f>
        <v>6</v>
      </c>
      <c r="H28">
        <f>SUM(ELFL99:ELFL85!H28)</f>
        <v>3</v>
      </c>
      <c r="I28">
        <f>SUM(ELFL99:ELFL85!I28)</f>
        <v>1</v>
      </c>
      <c r="J28" s="9">
        <f t="shared" si="0"/>
        <v>1</v>
      </c>
      <c r="K28" s="9">
        <f t="shared" si="1"/>
        <v>-5</v>
      </c>
      <c r="L28" s="9">
        <f t="shared" si="7"/>
        <v>66</v>
      </c>
      <c r="M28" s="9">
        <f t="shared" si="8"/>
        <v>-9</v>
      </c>
      <c r="N28" s="5">
        <f t="shared" si="2"/>
        <v>-2.990990990990991</v>
      </c>
      <c r="O28" s="10">
        <f t="shared" si="9"/>
        <v>42.62162162162162</v>
      </c>
      <c r="P28" s="5">
        <f t="shared" si="3"/>
        <v>17.117117117117118</v>
      </c>
      <c r="Q28" s="9">
        <f t="shared" si="4"/>
        <v>13</v>
      </c>
      <c r="R28" s="9">
        <f t="shared" si="5"/>
        <v>9</v>
      </c>
      <c r="T28" s="8"/>
    </row>
    <row r="29" spans="1:18" ht="15">
      <c r="A29" s="12">
        <v>32772</v>
      </c>
      <c r="B29">
        <f>SUM(ELFL99:ELFL85!B29)</f>
        <v>1</v>
      </c>
      <c r="C29">
        <f>SUM(ELFL99:ELFL85!C29)</f>
        <v>1</v>
      </c>
      <c r="D29">
        <f>SUM(ELFL99:ELFL85!D29)</f>
        <v>7</v>
      </c>
      <c r="E29">
        <f>SUM(ELFL99:ELFL85!E29)</f>
        <v>1</v>
      </c>
      <c r="F29">
        <f>SUM(ELFL99:ELFL85!F29)</f>
        <v>1</v>
      </c>
      <c r="G29">
        <f>SUM(ELFL99:ELFL85!G29)</f>
        <v>1</v>
      </c>
      <c r="H29">
        <f>SUM(ELFL99:ELFL85!H29)</f>
        <v>0</v>
      </c>
      <c r="I29">
        <f>SUM(ELFL99:ELFL85!I29)</f>
        <v>2</v>
      </c>
      <c r="J29" s="9">
        <f t="shared" si="0"/>
        <v>6</v>
      </c>
      <c r="K29" s="9">
        <f t="shared" si="1"/>
        <v>0</v>
      </c>
      <c r="L29" s="9">
        <f t="shared" si="7"/>
        <v>72</v>
      </c>
      <c r="M29" s="9">
        <f t="shared" si="8"/>
        <v>-9</v>
      </c>
      <c r="N29" s="5">
        <f t="shared" si="2"/>
        <v>4.486486486486487</v>
      </c>
      <c r="O29" s="10">
        <f t="shared" si="9"/>
        <v>47.108108108108105</v>
      </c>
      <c r="P29" s="5">
        <f t="shared" si="3"/>
        <v>18.918918918918916</v>
      </c>
      <c r="Q29" s="9">
        <f t="shared" si="4"/>
        <v>4</v>
      </c>
      <c r="R29" s="9">
        <f t="shared" si="5"/>
        <v>10</v>
      </c>
    </row>
    <row r="30" spans="1:20" ht="15">
      <c r="A30" s="12">
        <v>32773</v>
      </c>
      <c r="B30">
        <f>SUM(ELFL99:ELFL85!B30)</f>
        <v>0</v>
      </c>
      <c r="C30">
        <f>SUM(ELFL99:ELFL85!C30)</f>
        <v>1</v>
      </c>
      <c r="D30">
        <f>SUM(ELFL99:ELFL85!D30)</f>
        <v>2</v>
      </c>
      <c r="E30">
        <f>SUM(ELFL99:ELFL85!E30)</f>
        <v>1</v>
      </c>
      <c r="F30">
        <f>SUM(ELFL99:ELFL85!F30)</f>
        <v>0</v>
      </c>
      <c r="G30">
        <f>SUM(ELFL99:ELFL85!G30)</f>
        <v>0</v>
      </c>
      <c r="H30">
        <f>SUM(ELFL99:ELFL85!H30)</f>
        <v>2</v>
      </c>
      <c r="I30">
        <f>SUM(ELFL99:ELFL85!I30)</f>
        <v>0</v>
      </c>
      <c r="J30" s="9">
        <f t="shared" si="0"/>
        <v>2</v>
      </c>
      <c r="K30" s="9">
        <f t="shared" si="1"/>
        <v>2</v>
      </c>
      <c r="L30" s="9">
        <f t="shared" si="7"/>
        <v>74</v>
      </c>
      <c r="M30" s="9">
        <f t="shared" si="8"/>
        <v>-7</v>
      </c>
      <c r="N30" s="5">
        <f t="shared" si="2"/>
        <v>2.990990990990991</v>
      </c>
      <c r="O30" s="10">
        <f t="shared" si="9"/>
        <v>50.0990990990991</v>
      </c>
      <c r="P30" s="5">
        <f t="shared" si="3"/>
        <v>20.12012012012012</v>
      </c>
      <c r="Q30" s="9">
        <f t="shared" si="4"/>
        <v>1</v>
      </c>
      <c r="R30" s="9">
        <f t="shared" si="5"/>
        <v>5</v>
      </c>
      <c r="T30" s="8"/>
    </row>
    <row r="31" spans="1:20" ht="15">
      <c r="A31" s="12">
        <v>32774</v>
      </c>
      <c r="B31">
        <f>SUM(ELFL99:ELFL85!B31)</f>
        <v>0</v>
      </c>
      <c r="C31">
        <f>SUM(ELFL99:ELFL85!C31)</f>
        <v>1</v>
      </c>
      <c r="D31">
        <f>SUM(ELFL99:ELFL85!D31)</f>
        <v>7</v>
      </c>
      <c r="E31">
        <f>SUM(ELFL99:ELFL85!E31)</f>
        <v>1</v>
      </c>
      <c r="F31">
        <f>SUM(ELFL99:ELFL85!F31)</f>
        <v>2</v>
      </c>
      <c r="G31">
        <f>SUM(ELFL99:ELFL85!G31)</f>
        <v>1</v>
      </c>
      <c r="H31">
        <f>SUM(ELFL99:ELFL85!H31)</f>
        <v>6</v>
      </c>
      <c r="I31">
        <f>SUM(ELFL99:ELFL85!I31)</f>
        <v>0</v>
      </c>
      <c r="J31" s="9">
        <f t="shared" si="0"/>
        <v>7</v>
      </c>
      <c r="K31" s="9">
        <f t="shared" si="1"/>
        <v>3</v>
      </c>
      <c r="L31" s="9">
        <f t="shared" si="7"/>
        <v>81</v>
      </c>
      <c r="M31" s="9">
        <f t="shared" si="8"/>
        <v>-4</v>
      </c>
      <c r="N31" s="5">
        <f t="shared" si="2"/>
        <v>7.4774774774774775</v>
      </c>
      <c r="O31" s="10">
        <f t="shared" si="9"/>
        <v>57.57657657657658</v>
      </c>
      <c r="P31" s="5">
        <f t="shared" si="3"/>
        <v>23.123123123123122</v>
      </c>
      <c r="Q31" s="9">
        <f t="shared" si="4"/>
        <v>4</v>
      </c>
      <c r="R31" s="9">
        <f t="shared" si="5"/>
        <v>14</v>
      </c>
      <c r="T31" s="8"/>
    </row>
    <row r="32" spans="1:18" ht="15">
      <c r="A32" s="12">
        <v>32775</v>
      </c>
      <c r="B32">
        <f>SUM(ELFL99:ELFL85!B32)</f>
        <v>0</v>
      </c>
      <c r="C32">
        <f>SUM(ELFL99:ELFL85!C32)</f>
        <v>0</v>
      </c>
      <c r="D32">
        <f>SUM(ELFL99:ELFL85!D32)</f>
        <v>2</v>
      </c>
      <c r="E32">
        <f>SUM(ELFL99:ELFL85!E32)</f>
        <v>3</v>
      </c>
      <c r="F32">
        <f>SUM(ELFL99:ELFL85!F32)</f>
        <v>0</v>
      </c>
      <c r="G32">
        <f>SUM(ELFL99:ELFL85!G32)</f>
        <v>0</v>
      </c>
      <c r="H32">
        <f>SUM(ELFL99:ELFL85!H32)</f>
        <v>4</v>
      </c>
      <c r="I32">
        <f>SUM(ELFL99:ELFL85!I32)</f>
        <v>2</v>
      </c>
      <c r="J32" s="9">
        <f t="shared" si="0"/>
        <v>5</v>
      </c>
      <c r="K32" s="9">
        <f t="shared" si="1"/>
        <v>6</v>
      </c>
      <c r="L32" s="9">
        <f t="shared" si="7"/>
        <v>86</v>
      </c>
      <c r="M32" s="9">
        <f t="shared" si="8"/>
        <v>2</v>
      </c>
      <c r="N32" s="5">
        <f t="shared" si="2"/>
        <v>8.225225225225225</v>
      </c>
      <c r="O32" s="10">
        <f t="shared" si="9"/>
        <v>65.8018018018018</v>
      </c>
      <c r="P32" s="5">
        <f t="shared" si="3"/>
        <v>26.426426426426424</v>
      </c>
      <c r="Q32" s="9">
        <f t="shared" si="4"/>
        <v>0</v>
      </c>
      <c r="R32" s="9">
        <f t="shared" si="5"/>
        <v>11</v>
      </c>
    </row>
    <row r="33" spans="1:18" ht="15">
      <c r="A33" s="12">
        <v>32776</v>
      </c>
      <c r="B33">
        <f>SUM(ELFL99:ELFL85!B33)</f>
        <v>0</v>
      </c>
      <c r="C33">
        <f>SUM(ELFL99:ELFL85!C33)</f>
        <v>0</v>
      </c>
      <c r="D33">
        <f>SUM(ELFL99:ELFL85!D33)</f>
        <v>0</v>
      </c>
      <c r="E33">
        <f>SUM(ELFL99:ELFL85!E33)</f>
        <v>0</v>
      </c>
      <c r="F33">
        <f>SUM(ELFL99:ELFL85!F33)</f>
        <v>0</v>
      </c>
      <c r="G33">
        <f>SUM(ELFL99:ELFL85!G33)</f>
        <v>0</v>
      </c>
      <c r="H33">
        <f>SUM(ELFL99:ELFL85!H33)</f>
        <v>2</v>
      </c>
      <c r="I33">
        <f>SUM(ELFL99:ELFL85!I33)</f>
        <v>3</v>
      </c>
      <c r="J33" s="9">
        <f t="shared" si="0"/>
        <v>0</v>
      </c>
      <c r="K33" s="9">
        <f t="shared" si="1"/>
        <v>5</v>
      </c>
      <c r="L33" s="9">
        <f t="shared" si="7"/>
        <v>86</v>
      </c>
      <c r="M33" s="9">
        <f t="shared" si="8"/>
        <v>7</v>
      </c>
      <c r="N33" s="5">
        <f t="shared" si="2"/>
        <v>3.7387387387387387</v>
      </c>
      <c r="O33" s="10">
        <f t="shared" si="9"/>
        <v>69.54054054054053</v>
      </c>
      <c r="P33" s="5">
        <f t="shared" si="3"/>
        <v>27.92792792792792</v>
      </c>
      <c r="Q33" s="9">
        <f t="shared" si="4"/>
        <v>0</v>
      </c>
      <c r="R33" s="9">
        <f t="shared" si="5"/>
        <v>5</v>
      </c>
    </row>
    <row r="34" spans="1:18" ht="15">
      <c r="A34" s="12">
        <v>32777</v>
      </c>
      <c r="B34">
        <f>SUM(ELFL99:ELFL85!B34)</f>
        <v>2</v>
      </c>
      <c r="C34">
        <f>SUM(ELFL99:ELFL85!C34)</f>
        <v>1</v>
      </c>
      <c r="D34">
        <f>SUM(ELFL99:ELFL85!D34)</f>
        <v>8</v>
      </c>
      <c r="E34">
        <f>SUM(ELFL99:ELFL85!E34)</f>
        <v>2</v>
      </c>
      <c r="F34">
        <f>SUM(ELFL99:ELFL85!F34)</f>
        <v>2</v>
      </c>
      <c r="G34">
        <f>SUM(ELFL99:ELFL85!G34)</f>
        <v>0</v>
      </c>
      <c r="H34">
        <f>SUM(ELFL99:ELFL85!H34)</f>
        <v>2</v>
      </c>
      <c r="I34">
        <f>SUM(ELFL99:ELFL85!I34)</f>
        <v>0</v>
      </c>
      <c r="J34" s="9">
        <f t="shared" si="0"/>
        <v>7</v>
      </c>
      <c r="K34" s="9">
        <f t="shared" si="1"/>
        <v>0</v>
      </c>
      <c r="L34" s="9">
        <f t="shared" si="7"/>
        <v>93</v>
      </c>
      <c r="M34" s="9">
        <f t="shared" si="8"/>
        <v>7</v>
      </c>
      <c r="N34" s="5">
        <f t="shared" si="2"/>
        <v>5.2342342342342345</v>
      </c>
      <c r="O34" s="10">
        <f t="shared" si="9"/>
        <v>74.77477477477477</v>
      </c>
      <c r="P34" s="5">
        <f t="shared" si="3"/>
        <v>30.030030030030023</v>
      </c>
      <c r="Q34" s="9">
        <f t="shared" si="4"/>
        <v>5</v>
      </c>
      <c r="R34" s="9">
        <f t="shared" si="5"/>
        <v>12</v>
      </c>
    </row>
    <row r="35" spans="1:18" ht="15">
      <c r="A35" s="12">
        <v>32778</v>
      </c>
      <c r="B35">
        <f>SUM(ELFL99:ELFL85!B35)</f>
        <v>0</v>
      </c>
      <c r="C35">
        <f>SUM(ELFL99:ELFL85!C35)</f>
        <v>0</v>
      </c>
      <c r="D35">
        <f>SUM(ELFL99:ELFL85!D35)</f>
        <v>3</v>
      </c>
      <c r="E35">
        <f>SUM(ELFL99:ELFL85!E35)</f>
        <v>0</v>
      </c>
      <c r="F35">
        <f>SUM(ELFL99:ELFL85!F35)</f>
        <v>2</v>
      </c>
      <c r="G35">
        <f>SUM(ELFL99:ELFL85!G35)</f>
        <v>1</v>
      </c>
      <c r="H35">
        <f>SUM(ELFL99:ELFL85!H35)</f>
        <v>1</v>
      </c>
      <c r="I35">
        <f>SUM(ELFL99:ELFL85!I35)</f>
        <v>3</v>
      </c>
      <c r="J35" s="9">
        <f t="shared" si="0"/>
        <v>3</v>
      </c>
      <c r="K35" s="9">
        <f t="shared" si="1"/>
        <v>1</v>
      </c>
      <c r="L35" s="9">
        <f t="shared" si="7"/>
        <v>96</v>
      </c>
      <c r="M35" s="9">
        <f t="shared" si="8"/>
        <v>8</v>
      </c>
      <c r="N35" s="5">
        <f t="shared" si="2"/>
        <v>2.990990990990991</v>
      </c>
      <c r="O35" s="10">
        <f t="shared" si="9"/>
        <v>77.76576576576576</v>
      </c>
      <c r="P35" s="5">
        <f t="shared" si="3"/>
        <v>31.231231231231227</v>
      </c>
      <c r="Q35" s="9">
        <f t="shared" si="4"/>
        <v>3</v>
      </c>
      <c r="R35" s="9">
        <f t="shared" si="5"/>
        <v>7</v>
      </c>
    </row>
    <row r="36" spans="1:18" ht="15">
      <c r="A36" s="12">
        <v>32779</v>
      </c>
      <c r="B36">
        <f>SUM(ELFL99:ELFL85!B36)</f>
        <v>1</v>
      </c>
      <c r="C36">
        <f>SUM(ELFL99:ELFL85!C36)</f>
        <v>0</v>
      </c>
      <c r="D36">
        <f>SUM(ELFL99:ELFL85!D36)</f>
        <v>4</v>
      </c>
      <c r="E36">
        <f>SUM(ELFL99:ELFL85!E36)</f>
        <v>2</v>
      </c>
      <c r="F36">
        <f>SUM(ELFL99:ELFL85!F36)</f>
        <v>1</v>
      </c>
      <c r="G36">
        <f>SUM(ELFL99:ELFL85!G36)</f>
        <v>4</v>
      </c>
      <c r="H36">
        <f>SUM(ELFL99:ELFL85!H36)</f>
        <v>4</v>
      </c>
      <c r="I36">
        <f>SUM(ELFL99:ELFL85!I36)</f>
        <v>2</v>
      </c>
      <c r="J36" s="9">
        <f aca="true" t="shared" si="10" ref="J36:J67">-B36-C36+D36+E36</f>
        <v>5</v>
      </c>
      <c r="K36" s="9">
        <f aca="true" t="shared" si="11" ref="K36:K67">-F36-G36+H36+I36</f>
        <v>1</v>
      </c>
      <c r="L36" s="9">
        <f t="shared" si="7"/>
        <v>101</v>
      </c>
      <c r="M36" s="9">
        <f t="shared" si="8"/>
        <v>9</v>
      </c>
      <c r="N36" s="5">
        <f aca="true" t="shared" si="12" ref="N36:N67">(+J36+K36)*($J$103/($J$103+$K$103))</f>
        <v>4.486486486486487</v>
      </c>
      <c r="O36" s="10">
        <f t="shared" si="9"/>
        <v>82.25225225225225</v>
      </c>
      <c r="P36" s="5">
        <f aca="true" t="shared" si="13" ref="P36:P67">O36*100/$N$103</f>
        <v>33.03303303303303</v>
      </c>
      <c r="Q36" s="9">
        <f aca="true" t="shared" si="14" ref="Q36:Q67">+B36+C36+F36+G36</f>
        <v>6</v>
      </c>
      <c r="R36" s="9">
        <f aca="true" t="shared" si="15" ref="R36:R67">D36+E36+H36+I36</f>
        <v>12</v>
      </c>
    </row>
    <row r="37" spans="1:18" ht="15">
      <c r="A37" s="12">
        <v>32780</v>
      </c>
      <c r="B37">
        <f>SUM(ELFL99:ELFL85!B37)</f>
        <v>0</v>
      </c>
      <c r="C37">
        <f>SUM(ELFL99:ELFL85!C37)</f>
        <v>2</v>
      </c>
      <c r="D37">
        <f>SUM(ELFL99:ELFL85!D37)</f>
        <v>7</v>
      </c>
      <c r="E37">
        <f>SUM(ELFL99:ELFL85!E37)</f>
        <v>1</v>
      </c>
      <c r="F37">
        <f>SUM(ELFL99:ELFL85!F37)</f>
        <v>1</v>
      </c>
      <c r="G37">
        <f>SUM(ELFL99:ELFL85!G37)</f>
        <v>1</v>
      </c>
      <c r="H37">
        <f>SUM(ELFL99:ELFL85!H37)</f>
        <v>3</v>
      </c>
      <c r="I37">
        <f>SUM(ELFL99:ELFL85!I37)</f>
        <v>1</v>
      </c>
      <c r="J37" s="9">
        <f t="shared" si="10"/>
        <v>6</v>
      </c>
      <c r="K37" s="9">
        <f t="shared" si="11"/>
        <v>2</v>
      </c>
      <c r="L37" s="9">
        <f aca="true" t="shared" si="16" ref="L37:L68">L36+J37</f>
        <v>107</v>
      </c>
      <c r="M37" s="9">
        <f aca="true" t="shared" si="17" ref="M37:M68">M36+K37</f>
        <v>11</v>
      </c>
      <c r="N37" s="5">
        <f t="shared" si="12"/>
        <v>5.981981981981982</v>
      </c>
      <c r="O37" s="10">
        <f aca="true" t="shared" si="18" ref="O37:O68">O36+N37</f>
        <v>88.23423423423424</v>
      </c>
      <c r="P37" s="5">
        <f t="shared" si="13"/>
        <v>35.43543543543544</v>
      </c>
      <c r="Q37" s="9">
        <f t="shared" si="14"/>
        <v>4</v>
      </c>
      <c r="R37" s="9">
        <f t="shared" si="15"/>
        <v>12</v>
      </c>
    </row>
    <row r="38" spans="1:18" ht="15">
      <c r="A38" s="12">
        <v>32781</v>
      </c>
      <c r="B38">
        <f>SUM(ELFL99:ELFL85!B38)</f>
        <v>1</v>
      </c>
      <c r="C38">
        <f>SUM(ELFL99:ELFL85!C38)</f>
        <v>2</v>
      </c>
      <c r="D38">
        <f>SUM(ELFL99:ELFL85!D38)</f>
        <v>2</v>
      </c>
      <c r="E38">
        <f>SUM(ELFL99:ELFL85!E38)</f>
        <v>3</v>
      </c>
      <c r="F38">
        <f>SUM(ELFL99:ELFL85!F38)</f>
        <v>0</v>
      </c>
      <c r="G38">
        <f>SUM(ELFL99:ELFL85!G38)</f>
        <v>1</v>
      </c>
      <c r="H38">
        <f>SUM(ELFL99:ELFL85!H38)</f>
        <v>1</v>
      </c>
      <c r="I38">
        <f>SUM(ELFL99:ELFL85!I38)</f>
        <v>1</v>
      </c>
      <c r="J38" s="9">
        <f t="shared" si="10"/>
        <v>2</v>
      </c>
      <c r="K38" s="9">
        <f t="shared" si="11"/>
        <v>1</v>
      </c>
      <c r="L38" s="9">
        <f t="shared" si="16"/>
        <v>109</v>
      </c>
      <c r="M38" s="9">
        <f t="shared" si="17"/>
        <v>12</v>
      </c>
      <c r="N38" s="5">
        <f t="shared" si="12"/>
        <v>2.2432432432432434</v>
      </c>
      <c r="O38" s="10">
        <f t="shared" si="18"/>
        <v>90.47747747747748</v>
      </c>
      <c r="P38" s="5">
        <f t="shared" si="13"/>
        <v>36.33633633633633</v>
      </c>
      <c r="Q38" s="9">
        <f t="shared" si="14"/>
        <v>4</v>
      </c>
      <c r="R38" s="9">
        <f t="shared" si="15"/>
        <v>7</v>
      </c>
    </row>
    <row r="39" spans="1:19" ht="15">
      <c r="A39" s="12">
        <v>32782</v>
      </c>
      <c r="B39">
        <f>SUM(ELFL99:ELFL85!B39)</f>
        <v>0</v>
      </c>
      <c r="C39">
        <f>SUM(ELFL99:ELFL85!C39)</f>
        <v>1</v>
      </c>
      <c r="D39">
        <f>SUM(ELFL99:ELFL85!D39)</f>
        <v>2</v>
      </c>
      <c r="E39">
        <f>SUM(ELFL99:ELFL85!E39)</f>
        <v>1</v>
      </c>
      <c r="F39">
        <f>SUM(ELFL99:ELFL85!F39)</f>
        <v>0</v>
      </c>
      <c r="G39">
        <f>SUM(ELFL99:ELFL85!G39)</f>
        <v>0</v>
      </c>
      <c r="H39">
        <f>SUM(ELFL99:ELFL85!H39)</f>
        <v>1</v>
      </c>
      <c r="I39">
        <f>SUM(ELFL99:ELFL85!I39)</f>
        <v>2</v>
      </c>
      <c r="J39" s="9">
        <f t="shared" si="10"/>
        <v>2</v>
      </c>
      <c r="K39" s="9">
        <f t="shared" si="11"/>
        <v>3</v>
      </c>
      <c r="L39" s="9">
        <f t="shared" si="16"/>
        <v>111</v>
      </c>
      <c r="M39" s="9">
        <f t="shared" si="17"/>
        <v>15</v>
      </c>
      <c r="N39" s="5">
        <f t="shared" si="12"/>
        <v>3.7387387387387387</v>
      </c>
      <c r="O39" s="10">
        <f t="shared" si="18"/>
        <v>94.21621621621621</v>
      </c>
      <c r="P39" s="5">
        <f t="shared" si="13"/>
        <v>37.83783783783783</v>
      </c>
      <c r="Q39" s="9">
        <f t="shared" si="14"/>
        <v>1</v>
      </c>
      <c r="R39" s="9">
        <f t="shared" si="15"/>
        <v>6</v>
      </c>
      <c r="S39" s="8" t="s">
        <v>50</v>
      </c>
    </row>
    <row r="40" spans="1:18" ht="15">
      <c r="A40" s="12">
        <v>32783</v>
      </c>
      <c r="B40">
        <f>SUM(ELFL99:ELFL85!B40)</f>
        <v>0</v>
      </c>
      <c r="C40">
        <f>SUM(ELFL99:ELFL85!C40)</f>
        <v>1</v>
      </c>
      <c r="D40">
        <f>SUM(ELFL99:ELFL85!D40)</f>
        <v>5</v>
      </c>
      <c r="E40">
        <f>SUM(ELFL99:ELFL85!E40)</f>
        <v>1</v>
      </c>
      <c r="F40">
        <f>SUM(ELFL99:ELFL85!F40)</f>
        <v>0</v>
      </c>
      <c r="G40">
        <f>SUM(ELFL99:ELFL85!G40)</f>
        <v>2</v>
      </c>
      <c r="H40">
        <f>SUM(ELFL99:ELFL85!H40)</f>
        <v>1</v>
      </c>
      <c r="I40">
        <f>SUM(ELFL99:ELFL85!I40)</f>
        <v>0</v>
      </c>
      <c r="J40" s="9">
        <f t="shared" si="10"/>
        <v>5</v>
      </c>
      <c r="K40" s="9">
        <f t="shared" si="11"/>
        <v>-1</v>
      </c>
      <c r="L40" s="9">
        <f t="shared" si="16"/>
        <v>116</v>
      </c>
      <c r="M40" s="9">
        <f t="shared" si="17"/>
        <v>14</v>
      </c>
      <c r="N40" s="5">
        <f t="shared" si="12"/>
        <v>2.990990990990991</v>
      </c>
      <c r="O40" s="10">
        <f t="shared" si="18"/>
        <v>97.2072072072072</v>
      </c>
      <c r="P40" s="5">
        <f t="shared" si="13"/>
        <v>39.03903903903904</v>
      </c>
      <c r="Q40" s="9">
        <f t="shared" si="14"/>
        <v>3</v>
      </c>
      <c r="R40" s="9">
        <f t="shared" si="15"/>
        <v>7</v>
      </c>
    </row>
    <row r="41" spans="1:18" ht="15">
      <c r="A41" s="12">
        <v>32784</v>
      </c>
      <c r="B41">
        <f>SUM(ELFL99:ELFL85!B41)</f>
        <v>0</v>
      </c>
      <c r="C41">
        <f>SUM(ELFL99:ELFL85!C41)</f>
        <v>0</v>
      </c>
      <c r="D41">
        <f>SUM(ELFL99:ELFL85!D41)</f>
        <v>5</v>
      </c>
      <c r="E41">
        <f>SUM(ELFL99:ELFL85!E41)</f>
        <v>2</v>
      </c>
      <c r="F41">
        <f>SUM(ELFL99:ELFL85!F41)</f>
        <v>2</v>
      </c>
      <c r="G41">
        <f>SUM(ELFL99:ELFL85!G41)</f>
        <v>1</v>
      </c>
      <c r="H41">
        <f>SUM(ELFL99:ELFL85!H41)</f>
        <v>3</v>
      </c>
      <c r="I41">
        <f>SUM(ELFL99:ELFL85!I41)</f>
        <v>4</v>
      </c>
      <c r="J41" s="9">
        <f t="shared" si="10"/>
        <v>7</v>
      </c>
      <c r="K41" s="9">
        <f t="shared" si="11"/>
        <v>4</v>
      </c>
      <c r="L41" s="9">
        <f t="shared" si="16"/>
        <v>123</v>
      </c>
      <c r="M41" s="9">
        <f t="shared" si="17"/>
        <v>18</v>
      </c>
      <c r="N41" s="5">
        <f t="shared" si="12"/>
        <v>8.225225225225225</v>
      </c>
      <c r="O41" s="10">
        <f t="shared" si="18"/>
        <v>105.43243243243244</v>
      </c>
      <c r="P41" s="5">
        <f t="shared" si="13"/>
        <v>42.342342342342334</v>
      </c>
      <c r="Q41" s="9">
        <f t="shared" si="14"/>
        <v>3</v>
      </c>
      <c r="R41" s="9">
        <f t="shared" si="15"/>
        <v>14</v>
      </c>
    </row>
    <row r="42" spans="1:18" ht="15">
      <c r="A42" s="12">
        <v>32785</v>
      </c>
      <c r="B42">
        <f>SUM(ELFL99:ELFL85!B42)</f>
        <v>0</v>
      </c>
      <c r="C42">
        <f>SUM(ELFL99:ELFL85!C42)</f>
        <v>0</v>
      </c>
      <c r="D42">
        <f>SUM(ELFL99:ELFL85!D42)</f>
        <v>1</v>
      </c>
      <c r="E42">
        <f>SUM(ELFL99:ELFL85!E42)</f>
        <v>2</v>
      </c>
      <c r="F42">
        <f>SUM(ELFL99:ELFL85!F42)</f>
        <v>0</v>
      </c>
      <c r="G42">
        <f>SUM(ELFL99:ELFL85!G42)</f>
        <v>0</v>
      </c>
      <c r="H42">
        <f>SUM(ELFL99:ELFL85!H42)</f>
        <v>2</v>
      </c>
      <c r="I42">
        <f>SUM(ELFL99:ELFL85!I42)</f>
        <v>2</v>
      </c>
      <c r="J42" s="9">
        <f t="shared" si="10"/>
        <v>3</v>
      </c>
      <c r="K42" s="9">
        <f t="shared" si="11"/>
        <v>4</v>
      </c>
      <c r="L42" s="9">
        <f t="shared" si="16"/>
        <v>126</v>
      </c>
      <c r="M42" s="9">
        <f t="shared" si="17"/>
        <v>22</v>
      </c>
      <c r="N42" s="5">
        <f t="shared" si="12"/>
        <v>5.2342342342342345</v>
      </c>
      <c r="O42" s="10">
        <f t="shared" si="18"/>
        <v>110.66666666666667</v>
      </c>
      <c r="P42" s="5">
        <f t="shared" si="13"/>
        <v>44.44444444444444</v>
      </c>
      <c r="Q42" s="9">
        <f t="shared" si="14"/>
        <v>0</v>
      </c>
      <c r="R42" s="9">
        <f t="shared" si="15"/>
        <v>7</v>
      </c>
    </row>
    <row r="43" spans="1:18" ht="15">
      <c r="A43" s="12">
        <v>32786</v>
      </c>
      <c r="B43">
        <f>SUM(ELFL99:ELFL85!B43)</f>
        <v>2</v>
      </c>
      <c r="C43">
        <f>SUM(ELFL99:ELFL85!C43)</f>
        <v>1</v>
      </c>
      <c r="D43">
        <f>SUM(ELFL99:ELFL85!D43)</f>
        <v>4</v>
      </c>
      <c r="E43">
        <f>SUM(ELFL99:ELFL85!E43)</f>
        <v>0</v>
      </c>
      <c r="F43">
        <f>SUM(ELFL99:ELFL85!F43)</f>
        <v>1</v>
      </c>
      <c r="G43">
        <f>SUM(ELFL99:ELFL85!G43)</f>
        <v>1</v>
      </c>
      <c r="H43">
        <f>SUM(ELFL99:ELFL85!H43)</f>
        <v>1</v>
      </c>
      <c r="I43">
        <f>SUM(ELFL99:ELFL85!I43)</f>
        <v>2</v>
      </c>
      <c r="J43" s="9">
        <f t="shared" si="10"/>
        <v>1</v>
      </c>
      <c r="K43" s="9">
        <f t="shared" si="11"/>
        <v>1</v>
      </c>
      <c r="L43" s="9">
        <f t="shared" si="16"/>
        <v>127</v>
      </c>
      <c r="M43" s="9">
        <f t="shared" si="17"/>
        <v>23</v>
      </c>
      <c r="N43" s="5">
        <f t="shared" si="12"/>
        <v>1.4954954954954955</v>
      </c>
      <c r="O43" s="10">
        <f t="shared" si="18"/>
        <v>112.16216216216216</v>
      </c>
      <c r="P43" s="5">
        <f t="shared" si="13"/>
        <v>45.04504504504504</v>
      </c>
      <c r="Q43" s="9">
        <f t="shared" si="14"/>
        <v>5</v>
      </c>
      <c r="R43" s="9">
        <f t="shared" si="15"/>
        <v>7</v>
      </c>
    </row>
    <row r="44" spans="1:18" ht="15">
      <c r="A44" s="12">
        <v>32787</v>
      </c>
      <c r="B44">
        <f>SUM(ELFL99:ELFL85!B44)</f>
        <v>0</v>
      </c>
      <c r="C44">
        <f>SUM(ELFL99:ELFL85!C44)</f>
        <v>2</v>
      </c>
      <c r="D44">
        <f>SUM(ELFL99:ELFL85!D44)</f>
        <v>4</v>
      </c>
      <c r="E44">
        <f>SUM(ELFL99:ELFL85!E44)</f>
        <v>1</v>
      </c>
      <c r="F44">
        <f>SUM(ELFL99:ELFL85!F44)</f>
        <v>2</v>
      </c>
      <c r="G44">
        <f>SUM(ELFL99:ELFL85!G44)</f>
        <v>0</v>
      </c>
      <c r="H44">
        <f>SUM(ELFL99:ELFL85!H44)</f>
        <v>5</v>
      </c>
      <c r="I44">
        <f>SUM(ELFL99:ELFL85!I44)</f>
        <v>0</v>
      </c>
      <c r="J44" s="9">
        <f t="shared" si="10"/>
        <v>3</v>
      </c>
      <c r="K44" s="9">
        <f t="shared" si="11"/>
        <v>3</v>
      </c>
      <c r="L44" s="9">
        <f t="shared" si="16"/>
        <v>130</v>
      </c>
      <c r="M44" s="9">
        <f t="shared" si="17"/>
        <v>26</v>
      </c>
      <c r="N44" s="5">
        <f t="shared" si="12"/>
        <v>4.486486486486487</v>
      </c>
      <c r="O44" s="10">
        <f t="shared" si="18"/>
        <v>116.64864864864865</v>
      </c>
      <c r="P44" s="5">
        <f t="shared" si="13"/>
        <v>46.846846846846844</v>
      </c>
      <c r="Q44" s="9">
        <f t="shared" si="14"/>
        <v>4</v>
      </c>
      <c r="R44" s="9">
        <f t="shared" si="15"/>
        <v>10</v>
      </c>
    </row>
    <row r="45" spans="1:18" ht="15">
      <c r="A45" s="12">
        <v>32788</v>
      </c>
      <c r="B45">
        <f>SUM(ELFL99:ELFL85!B45)</f>
        <v>0</v>
      </c>
      <c r="C45">
        <f>SUM(ELFL99:ELFL85!C45)</f>
        <v>4</v>
      </c>
      <c r="D45">
        <f>SUM(ELFL99:ELFL85!D45)</f>
        <v>5</v>
      </c>
      <c r="E45">
        <f>SUM(ELFL99:ELFL85!E45)</f>
        <v>1</v>
      </c>
      <c r="F45">
        <f>SUM(ELFL99:ELFL85!F45)</f>
        <v>2</v>
      </c>
      <c r="G45">
        <f>SUM(ELFL99:ELFL85!G45)</f>
        <v>1</v>
      </c>
      <c r="H45">
        <f>SUM(ELFL99:ELFL85!H45)</f>
        <v>1</v>
      </c>
      <c r="I45">
        <f>SUM(ELFL99:ELFL85!I45)</f>
        <v>3</v>
      </c>
      <c r="J45" s="9">
        <f t="shared" si="10"/>
        <v>2</v>
      </c>
      <c r="K45" s="9">
        <f t="shared" si="11"/>
        <v>1</v>
      </c>
      <c r="L45" s="9">
        <f t="shared" si="16"/>
        <v>132</v>
      </c>
      <c r="M45" s="9">
        <f t="shared" si="17"/>
        <v>27</v>
      </c>
      <c r="N45" s="5">
        <f t="shared" si="12"/>
        <v>2.2432432432432434</v>
      </c>
      <c r="O45" s="10">
        <f t="shared" si="18"/>
        <v>118.89189189189189</v>
      </c>
      <c r="P45" s="5">
        <f t="shared" si="13"/>
        <v>47.74774774774774</v>
      </c>
      <c r="Q45" s="9">
        <f t="shared" si="14"/>
        <v>7</v>
      </c>
      <c r="R45" s="9">
        <f t="shared" si="15"/>
        <v>10</v>
      </c>
    </row>
    <row r="46" spans="1:18" ht="15">
      <c r="A46" s="12">
        <v>32789</v>
      </c>
      <c r="B46">
        <f>SUM(ELFL99:ELFL85!B46)</f>
        <v>0</v>
      </c>
      <c r="C46">
        <f>SUM(ELFL99:ELFL85!C46)</f>
        <v>0</v>
      </c>
      <c r="D46">
        <f>SUM(ELFL99:ELFL85!D46)</f>
        <v>0</v>
      </c>
      <c r="E46">
        <f>SUM(ELFL99:ELFL85!E46)</f>
        <v>2</v>
      </c>
      <c r="F46">
        <f>SUM(ELFL99:ELFL85!F46)</f>
        <v>1</v>
      </c>
      <c r="G46">
        <f>SUM(ELFL99:ELFL85!G46)</f>
        <v>1</v>
      </c>
      <c r="H46">
        <f>SUM(ELFL99:ELFL85!H46)</f>
        <v>1</v>
      </c>
      <c r="I46">
        <f>SUM(ELFL99:ELFL85!I46)</f>
        <v>1</v>
      </c>
      <c r="J46" s="9">
        <f t="shared" si="10"/>
        <v>2</v>
      </c>
      <c r="K46" s="9">
        <f t="shared" si="11"/>
        <v>0</v>
      </c>
      <c r="L46" s="9">
        <f t="shared" si="16"/>
        <v>134</v>
      </c>
      <c r="M46" s="9">
        <f t="shared" si="17"/>
        <v>27</v>
      </c>
      <c r="N46" s="5">
        <f t="shared" si="12"/>
        <v>1.4954954954954955</v>
      </c>
      <c r="O46" s="10">
        <f t="shared" si="18"/>
        <v>120.38738738738738</v>
      </c>
      <c r="P46" s="5">
        <f t="shared" si="13"/>
        <v>48.34834834834834</v>
      </c>
      <c r="Q46" s="9">
        <f t="shared" si="14"/>
        <v>2</v>
      </c>
      <c r="R46" s="9">
        <f t="shared" si="15"/>
        <v>4</v>
      </c>
    </row>
    <row r="47" spans="1:18" ht="15">
      <c r="A47" s="12">
        <v>32790</v>
      </c>
      <c r="B47">
        <f>SUM(ELFL99:ELFL85!B47)</f>
        <v>1</v>
      </c>
      <c r="C47">
        <f>SUM(ELFL99:ELFL85!C47)</f>
        <v>2</v>
      </c>
      <c r="D47">
        <f>SUM(ELFL99:ELFL85!D47)</f>
        <v>1</v>
      </c>
      <c r="E47">
        <f>SUM(ELFL99:ELFL85!E47)</f>
        <v>1</v>
      </c>
      <c r="F47">
        <f>SUM(ELFL99:ELFL85!F47)</f>
        <v>0</v>
      </c>
      <c r="G47">
        <f>SUM(ELFL99:ELFL85!G47)</f>
        <v>1</v>
      </c>
      <c r="H47">
        <f>SUM(ELFL99:ELFL85!H47)</f>
        <v>0</v>
      </c>
      <c r="I47">
        <f>SUM(ELFL99:ELFL85!I47)</f>
        <v>0</v>
      </c>
      <c r="J47" s="9">
        <f t="shared" si="10"/>
        <v>-1</v>
      </c>
      <c r="K47" s="9">
        <f t="shared" si="11"/>
        <v>-1</v>
      </c>
      <c r="L47" s="9">
        <f t="shared" si="16"/>
        <v>133</v>
      </c>
      <c r="M47" s="9">
        <f t="shared" si="17"/>
        <v>26</v>
      </c>
      <c r="N47" s="5">
        <f t="shared" si="12"/>
        <v>-1.4954954954954955</v>
      </c>
      <c r="O47" s="10">
        <f t="shared" si="18"/>
        <v>118.89189189189189</v>
      </c>
      <c r="P47" s="5">
        <f t="shared" si="13"/>
        <v>47.74774774774774</v>
      </c>
      <c r="Q47" s="9">
        <f t="shared" si="14"/>
        <v>4</v>
      </c>
      <c r="R47" s="9">
        <f t="shared" si="15"/>
        <v>2</v>
      </c>
    </row>
    <row r="48" spans="1:18" ht="15">
      <c r="A48" s="12">
        <v>32791</v>
      </c>
      <c r="B48">
        <f>SUM(ELFL99:ELFL85!B48)</f>
        <v>2</v>
      </c>
      <c r="C48">
        <f>SUM(ELFL99:ELFL85!C48)</f>
        <v>3</v>
      </c>
      <c r="D48">
        <f>SUM(ELFL99:ELFL85!D48)</f>
        <v>1</v>
      </c>
      <c r="E48">
        <f>SUM(ELFL99:ELFL85!E48)</f>
        <v>2</v>
      </c>
      <c r="F48">
        <f>SUM(ELFL99:ELFL85!F48)</f>
        <v>3</v>
      </c>
      <c r="G48">
        <f>SUM(ELFL99:ELFL85!G48)</f>
        <v>2</v>
      </c>
      <c r="H48">
        <f>SUM(ELFL99:ELFL85!H48)</f>
        <v>5</v>
      </c>
      <c r="I48">
        <f>SUM(ELFL99:ELFL85!I48)</f>
        <v>1</v>
      </c>
      <c r="J48" s="9">
        <f t="shared" si="10"/>
        <v>-2</v>
      </c>
      <c r="K48" s="9">
        <f t="shared" si="11"/>
        <v>1</v>
      </c>
      <c r="L48" s="9">
        <f t="shared" si="16"/>
        <v>131</v>
      </c>
      <c r="M48" s="9">
        <f t="shared" si="17"/>
        <v>27</v>
      </c>
      <c r="N48" s="5">
        <f t="shared" si="12"/>
        <v>-0.7477477477477478</v>
      </c>
      <c r="O48" s="10">
        <f t="shared" si="18"/>
        <v>118.14414414414414</v>
      </c>
      <c r="P48" s="5">
        <f t="shared" si="13"/>
        <v>47.44744744744744</v>
      </c>
      <c r="Q48" s="9">
        <f t="shared" si="14"/>
        <v>10</v>
      </c>
      <c r="R48" s="9">
        <f t="shared" si="15"/>
        <v>9</v>
      </c>
    </row>
    <row r="49" spans="1:18" ht="15">
      <c r="A49" s="12">
        <v>32792</v>
      </c>
      <c r="B49">
        <f>SUM(ELFL99:ELFL85!B49)</f>
        <v>1</v>
      </c>
      <c r="C49">
        <f>SUM(ELFL99:ELFL85!C49)</f>
        <v>3</v>
      </c>
      <c r="D49">
        <f>SUM(ELFL99:ELFL85!D49)</f>
        <v>1</v>
      </c>
      <c r="E49">
        <f>SUM(ELFL99:ELFL85!E49)</f>
        <v>4</v>
      </c>
      <c r="F49">
        <f>SUM(ELFL99:ELFL85!F49)</f>
        <v>0</v>
      </c>
      <c r="G49">
        <f>SUM(ELFL99:ELFL85!G49)</f>
        <v>1</v>
      </c>
      <c r="H49">
        <f>SUM(ELFL99:ELFL85!H49)</f>
        <v>2</v>
      </c>
      <c r="I49">
        <f>SUM(ELFL99:ELFL85!I49)</f>
        <v>1</v>
      </c>
      <c r="J49" s="9">
        <f t="shared" si="10"/>
        <v>1</v>
      </c>
      <c r="K49" s="9">
        <f t="shared" si="11"/>
        <v>2</v>
      </c>
      <c r="L49" s="9">
        <f t="shared" si="16"/>
        <v>132</v>
      </c>
      <c r="M49" s="9">
        <f t="shared" si="17"/>
        <v>29</v>
      </c>
      <c r="N49" s="5">
        <f t="shared" si="12"/>
        <v>2.2432432432432434</v>
      </c>
      <c r="O49" s="10">
        <f t="shared" si="18"/>
        <v>120.38738738738738</v>
      </c>
      <c r="P49" s="5">
        <f t="shared" si="13"/>
        <v>48.34834834834834</v>
      </c>
      <c r="Q49" s="9">
        <f t="shared" si="14"/>
        <v>5</v>
      </c>
      <c r="R49" s="9">
        <f t="shared" si="15"/>
        <v>8</v>
      </c>
    </row>
    <row r="50" spans="1:18" ht="15">
      <c r="A50" s="12">
        <v>32793</v>
      </c>
      <c r="B50">
        <f>SUM(ELFL99:ELFL85!B50)</f>
        <v>1</v>
      </c>
      <c r="C50">
        <f>SUM(ELFL99:ELFL85!C50)</f>
        <v>0</v>
      </c>
      <c r="D50">
        <f>SUM(ELFL99:ELFL85!D50)</f>
        <v>3</v>
      </c>
      <c r="E50">
        <f>SUM(ELFL99:ELFL85!E50)</f>
        <v>1</v>
      </c>
      <c r="F50">
        <f>SUM(ELFL99:ELFL85!F50)</f>
        <v>0</v>
      </c>
      <c r="G50">
        <f>SUM(ELFL99:ELFL85!G50)</f>
        <v>1</v>
      </c>
      <c r="H50">
        <f>SUM(ELFL99:ELFL85!H50)</f>
        <v>3</v>
      </c>
      <c r="I50">
        <f>SUM(ELFL99:ELFL85!I50)</f>
        <v>1</v>
      </c>
      <c r="J50" s="9">
        <f t="shared" si="10"/>
        <v>3</v>
      </c>
      <c r="K50" s="9">
        <f t="shared" si="11"/>
        <v>3</v>
      </c>
      <c r="L50" s="9">
        <f t="shared" si="16"/>
        <v>135</v>
      </c>
      <c r="M50" s="9">
        <f t="shared" si="17"/>
        <v>32</v>
      </c>
      <c r="N50" s="5">
        <f t="shared" si="12"/>
        <v>4.486486486486487</v>
      </c>
      <c r="O50" s="10">
        <f t="shared" si="18"/>
        <v>124.87387387387386</v>
      </c>
      <c r="P50" s="5">
        <f t="shared" si="13"/>
        <v>50.15015015015014</v>
      </c>
      <c r="Q50" s="9">
        <f t="shared" si="14"/>
        <v>2</v>
      </c>
      <c r="R50" s="9">
        <f t="shared" si="15"/>
        <v>8</v>
      </c>
    </row>
    <row r="51" spans="1:18" ht="15">
      <c r="A51" s="12">
        <v>32794</v>
      </c>
      <c r="B51">
        <f>SUM(ELFL99:ELFL85!B51)</f>
        <v>0</v>
      </c>
      <c r="C51">
        <f>SUM(ELFL99:ELFL85!C51)</f>
        <v>0</v>
      </c>
      <c r="D51">
        <f>SUM(ELFL99:ELFL85!D51)</f>
        <v>2</v>
      </c>
      <c r="E51">
        <f>SUM(ELFL99:ELFL85!E51)</f>
        <v>0</v>
      </c>
      <c r="F51">
        <f>SUM(ELFL99:ELFL85!F51)</f>
        <v>2</v>
      </c>
      <c r="G51">
        <f>SUM(ELFL99:ELFL85!G51)</f>
        <v>0</v>
      </c>
      <c r="H51">
        <f>SUM(ELFL99:ELFL85!H51)</f>
        <v>4</v>
      </c>
      <c r="I51">
        <f>SUM(ELFL99:ELFL85!I51)</f>
        <v>2</v>
      </c>
      <c r="J51" s="9">
        <f t="shared" si="10"/>
        <v>2</v>
      </c>
      <c r="K51" s="9">
        <f t="shared" si="11"/>
        <v>4</v>
      </c>
      <c r="L51" s="9">
        <f t="shared" si="16"/>
        <v>137</v>
      </c>
      <c r="M51" s="9">
        <f t="shared" si="17"/>
        <v>36</v>
      </c>
      <c r="N51" s="5">
        <f t="shared" si="12"/>
        <v>4.486486486486487</v>
      </c>
      <c r="O51" s="10">
        <f t="shared" si="18"/>
        <v>129.36036036036035</v>
      </c>
      <c r="P51" s="5">
        <f t="shared" si="13"/>
        <v>51.95195195195194</v>
      </c>
      <c r="Q51" s="9">
        <f t="shared" si="14"/>
        <v>2</v>
      </c>
      <c r="R51" s="9">
        <f t="shared" si="15"/>
        <v>8</v>
      </c>
    </row>
    <row r="52" spans="1:18" ht="15">
      <c r="A52" s="12">
        <v>32795</v>
      </c>
      <c r="B52">
        <f>SUM(ELFL99:ELFL85!B52)</f>
        <v>4</v>
      </c>
      <c r="C52">
        <f>SUM(ELFL99:ELFL85!C52)</f>
        <v>1</v>
      </c>
      <c r="D52">
        <f>SUM(ELFL99:ELFL85!D52)</f>
        <v>10</v>
      </c>
      <c r="E52">
        <f>SUM(ELFL99:ELFL85!E52)</f>
        <v>4</v>
      </c>
      <c r="F52">
        <f>SUM(ELFL99:ELFL85!F52)</f>
        <v>4</v>
      </c>
      <c r="G52">
        <f>SUM(ELFL99:ELFL85!G52)</f>
        <v>0</v>
      </c>
      <c r="H52">
        <f>SUM(ELFL99:ELFL85!H52)</f>
        <v>7</v>
      </c>
      <c r="I52">
        <f>SUM(ELFL99:ELFL85!I52)</f>
        <v>2</v>
      </c>
      <c r="J52" s="9">
        <f t="shared" si="10"/>
        <v>9</v>
      </c>
      <c r="K52" s="9">
        <f t="shared" si="11"/>
        <v>5</v>
      </c>
      <c r="L52" s="9">
        <f t="shared" si="16"/>
        <v>146</v>
      </c>
      <c r="M52" s="9">
        <f t="shared" si="17"/>
        <v>41</v>
      </c>
      <c r="N52" s="5">
        <f t="shared" si="12"/>
        <v>10.468468468468469</v>
      </c>
      <c r="O52" s="10">
        <f t="shared" si="18"/>
        <v>139.82882882882882</v>
      </c>
      <c r="P52" s="5">
        <f t="shared" si="13"/>
        <v>56.15615615615614</v>
      </c>
      <c r="Q52" s="9">
        <f t="shared" si="14"/>
        <v>9</v>
      </c>
      <c r="R52" s="9">
        <f t="shared" si="15"/>
        <v>23</v>
      </c>
    </row>
    <row r="53" spans="1:19" ht="15">
      <c r="A53" s="12">
        <v>32796</v>
      </c>
      <c r="B53">
        <f>SUM(ELFL99:ELFL85!B53)</f>
        <v>0</v>
      </c>
      <c r="C53">
        <f>SUM(ELFL99:ELFL85!C53)</f>
        <v>1</v>
      </c>
      <c r="D53">
        <f>SUM(ELFL99:ELFL85!D53)</f>
        <v>2</v>
      </c>
      <c r="E53">
        <f>SUM(ELFL99:ELFL85!E53)</f>
        <v>1</v>
      </c>
      <c r="F53">
        <f>SUM(ELFL99:ELFL85!F53)</f>
        <v>0</v>
      </c>
      <c r="G53">
        <f>SUM(ELFL99:ELFL85!G53)</f>
        <v>1</v>
      </c>
      <c r="H53">
        <f>SUM(ELFL99:ELFL85!H53)</f>
        <v>1</v>
      </c>
      <c r="I53">
        <f>SUM(ELFL99:ELFL85!I53)</f>
        <v>0</v>
      </c>
      <c r="J53" s="9">
        <f t="shared" si="10"/>
        <v>2</v>
      </c>
      <c r="K53" s="9">
        <f t="shared" si="11"/>
        <v>0</v>
      </c>
      <c r="L53" s="9">
        <f t="shared" si="16"/>
        <v>148</v>
      </c>
      <c r="M53" s="9">
        <f t="shared" si="17"/>
        <v>41</v>
      </c>
      <c r="N53" s="5">
        <f t="shared" si="12"/>
        <v>1.4954954954954955</v>
      </c>
      <c r="O53" s="10">
        <f t="shared" si="18"/>
        <v>141.32432432432432</v>
      </c>
      <c r="P53" s="5">
        <f t="shared" si="13"/>
        <v>56.756756756756744</v>
      </c>
      <c r="Q53" s="9">
        <f t="shared" si="14"/>
        <v>2</v>
      </c>
      <c r="R53" s="9">
        <f t="shared" si="15"/>
        <v>4</v>
      </c>
      <c r="S53" s="8" t="s">
        <v>51</v>
      </c>
    </row>
    <row r="54" spans="1:18" ht="15">
      <c r="A54" s="12">
        <v>32797</v>
      </c>
      <c r="B54">
        <f>SUM(ELFL99:ELFL85!B54)</f>
        <v>0</v>
      </c>
      <c r="C54">
        <f>SUM(ELFL99:ELFL85!C54)</f>
        <v>1</v>
      </c>
      <c r="D54">
        <f>SUM(ELFL99:ELFL85!D54)</f>
        <v>3</v>
      </c>
      <c r="E54">
        <f>SUM(ELFL99:ELFL85!E54)</f>
        <v>0</v>
      </c>
      <c r="F54">
        <f>SUM(ELFL99:ELFL85!F54)</f>
        <v>0</v>
      </c>
      <c r="G54">
        <f>SUM(ELFL99:ELFL85!G54)</f>
        <v>0</v>
      </c>
      <c r="H54">
        <f>SUM(ELFL99:ELFL85!H54)</f>
        <v>1</v>
      </c>
      <c r="I54">
        <f>SUM(ELFL99:ELFL85!I54)</f>
        <v>2</v>
      </c>
      <c r="J54" s="9">
        <f t="shared" si="10"/>
        <v>2</v>
      </c>
      <c r="K54" s="9">
        <f t="shared" si="11"/>
        <v>3</v>
      </c>
      <c r="L54" s="9">
        <f t="shared" si="16"/>
        <v>150</v>
      </c>
      <c r="M54" s="9">
        <f t="shared" si="17"/>
        <v>44</v>
      </c>
      <c r="N54" s="5">
        <f t="shared" si="12"/>
        <v>3.7387387387387387</v>
      </c>
      <c r="O54" s="10">
        <f t="shared" si="18"/>
        <v>145.06306306306305</v>
      </c>
      <c r="P54" s="5">
        <f t="shared" si="13"/>
        <v>58.25825825825825</v>
      </c>
      <c r="Q54" s="9">
        <f t="shared" si="14"/>
        <v>1</v>
      </c>
      <c r="R54" s="9">
        <f t="shared" si="15"/>
        <v>6</v>
      </c>
    </row>
    <row r="55" spans="1:18" ht="15">
      <c r="A55" s="12">
        <v>32798</v>
      </c>
      <c r="B55">
        <f>SUM(ELFL99:ELFL85!B55)</f>
        <v>1</v>
      </c>
      <c r="C55">
        <f>SUM(ELFL99:ELFL85!C55)</f>
        <v>1</v>
      </c>
      <c r="D55">
        <f>SUM(ELFL99:ELFL85!D55)</f>
        <v>2</v>
      </c>
      <c r="E55">
        <f>SUM(ELFL99:ELFL85!E55)</f>
        <v>0</v>
      </c>
      <c r="F55">
        <f>SUM(ELFL99:ELFL85!F55)</f>
        <v>0</v>
      </c>
      <c r="G55">
        <f>SUM(ELFL99:ELFL85!G55)</f>
        <v>2</v>
      </c>
      <c r="H55">
        <f>SUM(ELFL99:ELFL85!H55)</f>
        <v>0</v>
      </c>
      <c r="I55">
        <f>SUM(ELFL99:ELFL85!I55)</f>
        <v>1</v>
      </c>
      <c r="J55" s="9">
        <f t="shared" si="10"/>
        <v>0</v>
      </c>
      <c r="K55" s="9">
        <f t="shared" si="11"/>
        <v>-1</v>
      </c>
      <c r="L55" s="9">
        <f t="shared" si="16"/>
        <v>150</v>
      </c>
      <c r="M55" s="9">
        <f t="shared" si="17"/>
        <v>43</v>
      </c>
      <c r="N55" s="5">
        <f t="shared" si="12"/>
        <v>-0.7477477477477478</v>
      </c>
      <c r="O55" s="10">
        <f t="shared" si="18"/>
        <v>144.3153153153153</v>
      </c>
      <c r="P55" s="5">
        <f t="shared" si="13"/>
        <v>57.95795795795795</v>
      </c>
      <c r="Q55" s="9">
        <f t="shared" si="14"/>
        <v>4</v>
      </c>
      <c r="R55" s="9">
        <f t="shared" si="15"/>
        <v>3</v>
      </c>
    </row>
    <row r="56" spans="1:18" ht="15">
      <c r="A56" s="12">
        <v>32799</v>
      </c>
      <c r="B56">
        <f>SUM(ELFL99:ELFL85!B56)</f>
        <v>2</v>
      </c>
      <c r="C56">
        <f>SUM(ELFL99:ELFL85!C56)</f>
        <v>1</v>
      </c>
      <c r="D56">
        <f>SUM(ELFL99:ELFL85!D56)</f>
        <v>3</v>
      </c>
      <c r="E56">
        <f>SUM(ELFL99:ELFL85!E56)</f>
        <v>0</v>
      </c>
      <c r="F56">
        <f>SUM(ELFL99:ELFL85!F56)</f>
        <v>0</v>
      </c>
      <c r="G56">
        <f>SUM(ELFL99:ELFL85!G56)</f>
        <v>0</v>
      </c>
      <c r="H56">
        <f>SUM(ELFL99:ELFL85!H56)</f>
        <v>2</v>
      </c>
      <c r="I56">
        <f>SUM(ELFL99:ELFL85!I56)</f>
        <v>1</v>
      </c>
      <c r="J56" s="9">
        <f t="shared" si="10"/>
        <v>0</v>
      </c>
      <c r="K56" s="9">
        <f t="shared" si="11"/>
        <v>3</v>
      </c>
      <c r="L56" s="9">
        <f t="shared" si="16"/>
        <v>150</v>
      </c>
      <c r="M56" s="9">
        <f t="shared" si="17"/>
        <v>46</v>
      </c>
      <c r="N56" s="5">
        <f t="shared" si="12"/>
        <v>2.2432432432432434</v>
      </c>
      <c r="O56" s="10">
        <f t="shared" si="18"/>
        <v>146.55855855855856</v>
      </c>
      <c r="P56" s="5">
        <f t="shared" si="13"/>
        <v>58.85885885885885</v>
      </c>
      <c r="Q56" s="9">
        <f t="shared" si="14"/>
        <v>3</v>
      </c>
      <c r="R56" s="9">
        <f t="shared" si="15"/>
        <v>6</v>
      </c>
    </row>
    <row r="57" spans="1:18" ht="15">
      <c r="A57" s="12">
        <v>32800</v>
      </c>
      <c r="B57">
        <f>SUM(ELFL99:ELFL85!B57)</f>
        <v>1</v>
      </c>
      <c r="C57">
        <f>SUM(ELFL99:ELFL85!C57)</f>
        <v>0</v>
      </c>
      <c r="D57">
        <f>SUM(ELFL99:ELFL85!D57)</f>
        <v>3</v>
      </c>
      <c r="E57">
        <f>SUM(ELFL99:ELFL85!E57)</f>
        <v>0</v>
      </c>
      <c r="F57">
        <f>SUM(ELFL99:ELFL85!F57)</f>
        <v>1</v>
      </c>
      <c r="G57">
        <f>SUM(ELFL99:ELFL85!G57)</f>
        <v>0</v>
      </c>
      <c r="H57">
        <f>SUM(ELFL99:ELFL85!H57)</f>
        <v>2</v>
      </c>
      <c r="I57">
        <f>SUM(ELFL99:ELFL85!I57)</f>
        <v>3</v>
      </c>
      <c r="J57" s="9">
        <f t="shared" si="10"/>
        <v>2</v>
      </c>
      <c r="K57" s="9">
        <f t="shared" si="11"/>
        <v>4</v>
      </c>
      <c r="L57" s="9">
        <f t="shared" si="16"/>
        <v>152</v>
      </c>
      <c r="M57" s="9">
        <f t="shared" si="17"/>
        <v>50</v>
      </c>
      <c r="N57" s="5">
        <f t="shared" si="12"/>
        <v>4.486486486486487</v>
      </c>
      <c r="O57" s="10">
        <f t="shared" si="18"/>
        <v>151.04504504504504</v>
      </c>
      <c r="P57" s="5">
        <f t="shared" si="13"/>
        <v>60.66066066066065</v>
      </c>
      <c r="Q57" s="9">
        <f t="shared" si="14"/>
        <v>2</v>
      </c>
      <c r="R57" s="9">
        <f t="shared" si="15"/>
        <v>8</v>
      </c>
    </row>
    <row r="58" spans="1:18" ht="15">
      <c r="A58" s="12">
        <v>32801</v>
      </c>
      <c r="B58">
        <f>SUM(ELFL99:ELFL85!B58)</f>
        <v>1</v>
      </c>
      <c r="C58">
        <f>SUM(ELFL99:ELFL85!C58)</f>
        <v>1</v>
      </c>
      <c r="D58">
        <f>SUM(ELFL99:ELFL85!D58)</f>
        <v>4</v>
      </c>
      <c r="E58">
        <f>SUM(ELFL99:ELFL85!E58)</f>
        <v>2</v>
      </c>
      <c r="F58">
        <f>SUM(ELFL99:ELFL85!F58)</f>
        <v>0</v>
      </c>
      <c r="G58">
        <f>SUM(ELFL99:ELFL85!G58)</f>
        <v>0</v>
      </c>
      <c r="H58">
        <f>SUM(ELFL99:ELFL85!H58)</f>
        <v>2</v>
      </c>
      <c r="I58">
        <f>SUM(ELFL99:ELFL85!I58)</f>
        <v>0</v>
      </c>
      <c r="J58" s="9">
        <f t="shared" si="10"/>
        <v>4</v>
      </c>
      <c r="K58" s="9">
        <f t="shared" si="11"/>
        <v>2</v>
      </c>
      <c r="L58" s="9">
        <f t="shared" si="16"/>
        <v>156</v>
      </c>
      <c r="M58" s="9">
        <f t="shared" si="17"/>
        <v>52</v>
      </c>
      <c r="N58" s="5">
        <f t="shared" si="12"/>
        <v>4.486486486486487</v>
      </c>
      <c r="O58" s="10">
        <f t="shared" si="18"/>
        <v>155.53153153153153</v>
      </c>
      <c r="P58" s="5">
        <f t="shared" si="13"/>
        <v>62.462462462462454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f>SUM(ELFL99:ELFL85!B59)</f>
        <v>0</v>
      </c>
      <c r="C59">
        <f>SUM(ELFL99:ELFL85!C59)</f>
        <v>0</v>
      </c>
      <c r="D59">
        <f>SUM(ELFL99:ELFL85!D59)</f>
        <v>8</v>
      </c>
      <c r="E59">
        <f>SUM(ELFL99:ELFL85!E59)</f>
        <v>2</v>
      </c>
      <c r="F59">
        <f>SUM(ELFL99:ELFL85!F59)</f>
        <v>2</v>
      </c>
      <c r="G59">
        <f>SUM(ELFL99:ELFL85!G59)</f>
        <v>0</v>
      </c>
      <c r="H59">
        <f>SUM(ELFL99:ELFL85!H59)</f>
        <v>0</v>
      </c>
      <c r="I59">
        <f>SUM(ELFL99:ELFL85!I59)</f>
        <v>0</v>
      </c>
      <c r="J59" s="9">
        <f t="shared" si="10"/>
        <v>10</v>
      </c>
      <c r="K59" s="9">
        <f t="shared" si="11"/>
        <v>-2</v>
      </c>
      <c r="L59" s="9">
        <f t="shared" si="16"/>
        <v>166</v>
      </c>
      <c r="M59" s="9">
        <f t="shared" si="17"/>
        <v>50</v>
      </c>
      <c r="N59" s="5">
        <f t="shared" si="12"/>
        <v>5.981981981981982</v>
      </c>
      <c r="O59" s="10">
        <f t="shared" si="18"/>
        <v>161.51351351351352</v>
      </c>
      <c r="P59" s="5">
        <f t="shared" si="13"/>
        <v>64.86486486486486</v>
      </c>
      <c r="Q59" s="9">
        <f t="shared" si="14"/>
        <v>2</v>
      </c>
      <c r="R59" s="9">
        <f t="shared" si="15"/>
        <v>10</v>
      </c>
    </row>
    <row r="60" spans="1:18" ht="15">
      <c r="A60" s="12">
        <v>32803</v>
      </c>
      <c r="B60">
        <f>SUM(ELFL99:ELFL85!B60)</f>
        <v>0</v>
      </c>
      <c r="C60">
        <f>SUM(ELFL99:ELFL85!C60)</f>
        <v>0</v>
      </c>
      <c r="D60">
        <f>SUM(ELFL99:ELFL85!D60)</f>
        <v>4</v>
      </c>
      <c r="E60">
        <f>SUM(ELFL99:ELFL85!E60)</f>
        <v>1</v>
      </c>
      <c r="F60">
        <f>SUM(ELFL99:ELFL85!F60)</f>
        <v>0</v>
      </c>
      <c r="G60">
        <f>SUM(ELFL99:ELFL85!G60)</f>
        <v>2</v>
      </c>
      <c r="H60">
        <f>SUM(ELFL99:ELFL85!H60)</f>
        <v>2</v>
      </c>
      <c r="I60">
        <f>SUM(ELFL99:ELFL85!I60)</f>
        <v>0</v>
      </c>
      <c r="J60" s="9">
        <f t="shared" si="10"/>
        <v>5</v>
      </c>
      <c r="K60" s="9">
        <f t="shared" si="11"/>
        <v>0</v>
      </c>
      <c r="L60" s="9">
        <f t="shared" si="16"/>
        <v>171</v>
      </c>
      <c r="M60" s="9">
        <f t="shared" si="17"/>
        <v>50</v>
      </c>
      <c r="N60" s="5">
        <f t="shared" si="12"/>
        <v>3.7387387387387387</v>
      </c>
      <c r="O60" s="10">
        <f t="shared" si="18"/>
        <v>165.25225225225225</v>
      </c>
      <c r="P60" s="5">
        <f t="shared" si="13"/>
        <v>66.36636636636636</v>
      </c>
      <c r="Q60" s="9">
        <f t="shared" si="14"/>
        <v>2</v>
      </c>
      <c r="R60" s="9">
        <f t="shared" si="15"/>
        <v>7</v>
      </c>
    </row>
    <row r="61" spans="1:18" ht="15">
      <c r="A61" s="12">
        <v>32804</v>
      </c>
      <c r="B61">
        <f>SUM(ELFL99:ELFL85!B61)</f>
        <v>0</v>
      </c>
      <c r="C61">
        <f>SUM(ELFL99:ELFL85!C61)</f>
        <v>0</v>
      </c>
      <c r="D61">
        <f>SUM(ELFL99:ELFL85!D61)</f>
        <v>3</v>
      </c>
      <c r="E61">
        <f>SUM(ELFL99:ELFL85!E61)</f>
        <v>1</v>
      </c>
      <c r="F61">
        <f>SUM(ELFL99:ELFL85!F61)</f>
        <v>1</v>
      </c>
      <c r="G61">
        <f>SUM(ELFL99:ELFL85!G61)</f>
        <v>0</v>
      </c>
      <c r="H61">
        <f>SUM(ELFL99:ELFL85!H61)</f>
        <v>2</v>
      </c>
      <c r="I61">
        <f>SUM(ELFL99:ELFL85!I61)</f>
        <v>0</v>
      </c>
      <c r="J61" s="9">
        <f t="shared" si="10"/>
        <v>4</v>
      </c>
      <c r="K61" s="9">
        <f t="shared" si="11"/>
        <v>1</v>
      </c>
      <c r="L61" s="9">
        <f t="shared" si="16"/>
        <v>175</v>
      </c>
      <c r="M61" s="9">
        <f t="shared" si="17"/>
        <v>51</v>
      </c>
      <c r="N61" s="5">
        <f t="shared" si="12"/>
        <v>3.7387387387387387</v>
      </c>
      <c r="O61" s="10">
        <f t="shared" si="18"/>
        <v>168.99099099099098</v>
      </c>
      <c r="P61" s="5">
        <f t="shared" si="13"/>
        <v>67.86786786786786</v>
      </c>
      <c r="Q61" s="9">
        <f t="shared" si="14"/>
        <v>1</v>
      </c>
      <c r="R61" s="9">
        <f t="shared" si="15"/>
        <v>6</v>
      </c>
    </row>
    <row r="62" spans="1:18" ht="15">
      <c r="A62" s="12">
        <v>32805</v>
      </c>
      <c r="B62">
        <f>SUM(ELFL99:ELFL85!B62)</f>
        <v>0</v>
      </c>
      <c r="C62">
        <f>SUM(ELFL99:ELFL85!C62)</f>
        <v>0</v>
      </c>
      <c r="D62">
        <f>SUM(ELFL99:ELFL85!D62)</f>
        <v>2</v>
      </c>
      <c r="E62">
        <f>SUM(ELFL99:ELFL85!E62)</f>
        <v>1</v>
      </c>
      <c r="F62">
        <f>SUM(ELFL99:ELFL85!F62)</f>
        <v>2</v>
      </c>
      <c r="G62">
        <f>SUM(ELFL99:ELFL85!G62)</f>
        <v>1</v>
      </c>
      <c r="H62">
        <f>SUM(ELFL99:ELFL85!H62)</f>
        <v>1</v>
      </c>
      <c r="I62">
        <f>SUM(ELFL99:ELFL85!I62)</f>
        <v>0</v>
      </c>
      <c r="J62" s="9">
        <f t="shared" si="10"/>
        <v>3</v>
      </c>
      <c r="K62" s="9">
        <f t="shared" si="11"/>
        <v>-2</v>
      </c>
      <c r="L62" s="9">
        <f t="shared" si="16"/>
        <v>178</v>
      </c>
      <c r="M62" s="9">
        <f t="shared" si="17"/>
        <v>49</v>
      </c>
      <c r="N62" s="5">
        <f t="shared" si="12"/>
        <v>0.7477477477477478</v>
      </c>
      <c r="O62" s="10">
        <f t="shared" si="18"/>
        <v>169.73873873873873</v>
      </c>
      <c r="P62" s="5">
        <f t="shared" si="13"/>
        <v>68.16816816816815</v>
      </c>
      <c r="Q62" s="9">
        <f t="shared" si="14"/>
        <v>3</v>
      </c>
      <c r="R62" s="9">
        <f t="shared" si="15"/>
        <v>4</v>
      </c>
    </row>
    <row r="63" spans="1:18" ht="15">
      <c r="A63" s="12">
        <v>32806</v>
      </c>
      <c r="B63">
        <f>SUM(ELFL99:ELFL85!B63)</f>
        <v>0</v>
      </c>
      <c r="C63">
        <f>SUM(ELFL99:ELFL85!C63)</f>
        <v>0</v>
      </c>
      <c r="D63">
        <f>SUM(ELFL99:ELFL85!D63)</f>
        <v>1</v>
      </c>
      <c r="E63">
        <f>SUM(ELFL99:ELFL85!E63)</f>
        <v>1</v>
      </c>
      <c r="F63">
        <f>SUM(ELFL99:ELFL85!F63)</f>
        <v>1</v>
      </c>
      <c r="G63">
        <f>SUM(ELFL99:ELFL85!G63)</f>
        <v>0</v>
      </c>
      <c r="H63">
        <f>SUM(ELFL99:ELFL85!H63)</f>
        <v>0</v>
      </c>
      <c r="I63">
        <f>SUM(ELFL99:ELFL85!I63)</f>
        <v>1</v>
      </c>
      <c r="J63" s="9">
        <f t="shared" si="10"/>
        <v>2</v>
      </c>
      <c r="K63" s="9">
        <f t="shared" si="11"/>
        <v>0</v>
      </c>
      <c r="L63" s="9">
        <f t="shared" si="16"/>
        <v>180</v>
      </c>
      <c r="M63" s="9">
        <f t="shared" si="17"/>
        <v>49</v>
      </c>
      <c r="N63" s="5">
        <f t="shared" si="12"/>
        <v>1.4954954954954955</v>
      </c>
      <c r="O63" s="10">
        <f t="shared" si="18"/>
        <v>171.23423423423424</v>
      </c>
      <c r="P63" s="5">
        <f t="shared" si="13"/>
        <v>68.76876876876877</v>
      </c>
      <c r="Q63" s="9">
        <f t="shared" si="14"/>
        <v>1</v>
      </c>
      <c r="R63" s="9">
        <f t="shared" si="15"/>
        <v>3</v>
      </c>
    </row>
    <row r="64" spans="1:18" ht="15">
      <c r="A64" s="12">
        <v>32807</v>
      </c>
      <c r="B64">
        <f>SUM(ELFL99:ELFL85!B64)</f>
        <v>1</v>
      </c>
      <c r="C64">
        <f>SUM(ELFL99:ELFL85!C64)</f>
        <v>2</v>
      </c>
      <c r="D64">
        <f>SUM(ELFL99:ELFL85!D64)</f>
        <v>2</v>
      </c>
      <c r="E64">
        <f>SUM(ELFL99:ELFL85!E64)</f>
        <v>0</v>
      </c>
      <c r="F64">
        <f>SUM(ELFL99:ELFL85!F64)</f>
        <v>2</v>
      </c>
      <c r="G64">
        <f>SUM(ELFL99:ELFL85!G64)</f>
        <v>0</v>
      </c>
      <c r="H64">
        <f>SUM(ELFL99:ELFL85!H64)</f>
        <v>6</v>
      </c>
      <c r="I64">
        <f>SUM(ELFL99:ELFL85!I64)</f>
        <v>1</v>
      </c>
      <c r="J64" s="9">
        <f t="shared" si="10"/>
        <v>-1</v>
      </c>
      <c r="K64" s="9">
        <f t="shared" si="11"/>
        <v>5</v>
      </c>
      <c r="L64" s="9">
        <f t="shared" si="16"/>
        <v>179</v>
      </c>
      <c r="M64" s="9">
        <f t="shared" si="17"/>
        <v>54</v>
      </c>
      <c r="N64" s="5">
        <f t="shared" si="12"/>
        <v>2.990990990990991</v>
      </c>
      <c r="O64" s="10">
        <f t="shared" si="18"/>
        <v>174.22522522522522</v>
      </c>
      <c r="P64" s="5">
        <f t="shared" si="13"/>
        <v>69.96996996996997</v>
      </c>
      <c r="Q64" s="9">
        <f t="shared" si="14"/>
        <v>5</v>
      </c>
      <c r="R64" s="9">
        <f t="shared" si="15"/>
        <v>9</v>
      </c>
    </row>
    <row r="65" spans="1:18" ht="15">
      <c r="A65" s="12">
        <v>32808</v>
      </c>
      <c r="B65">
        <f>SUM(ELFL99:ELFL85!B65)</f>
        <v>0</v>
      </c>
      <c r="C65">
        <f>SUM(ELFL99:ELFL85!C65)</f>
        <v>0</v>
      </c>
      <c r="D65">
        <f>SUM(ELFL99:ELFL85!D65)</f>
        <v>1</v>
      </c>
      <c r="E65">
        <f>SUM(ELFL99:ELFL85!E65)</f>
        <v>1</v>
      </c>
      <c r="F65">
        <f>SUM(ELFL99:ELFL85!F65)</f>
        <v>1</v>
      </c>
      <c r="G65">
        <f>SUM(ELFL99:ELFL85!G65)</f>
        <v>0</v>
      </c>
      <c r="H65">
        <f>SUM(ELFL99:ELFL85!H65)</f>
        <v>0</v>
      </c>
      <c r="I65">
        <f>SUM(ELFL99:ELFL85!I65)</f>
        <v>0</v>
      </c>
      <c r="J65" s="9">
        <f t="shared" si="10"/>
        <v>2</v>
      </c>
      <c r="K65" s="9">
        <f t="shared" si="11"/>
        <v>-1</v>
      </c>
      <c r="L65" s="9">
        <f t="shared" si="16"/>
        <v>181</v>
      </c>
      <c r="M65" s="9">
        <f t="shared" si="17"/>
        <v>53</v>
      </c>
      <c r="N65" s="5">
        <f t="shared" si="12"/>
        <v>0.7477477477477478</v>
      </c>
      <c r="O65" s="10">
        <f t="shared" si="18"/>
        <v>174.97297297297297</v>
      </c>
      <c r="P65" s="5">
        <f t="shared" si="13"/>
        <v>70.27027027027026</v>
      </c>
      <c r="Q65" s="9">
        <f t="shared" si="14"/>
        <v>1</v>
      </c>
      <c r="R65" s="9">
        <f t="shared" si="15"/>
        <v>2</v>
      </c>
    </row>
    <row r="66" spans="1:18" ht="15">
      <c r="A66" s="12">
        <v>32809</v>
      </c>
      <c r="B66">
        <f>SUM(ELFL99:ELFL85!B66)</f>
        <v>1</v>
      </c>
      <c r="C66">
        <f>SUM(ELFL99:ELFL85!C66)</f>
        <v>2</v>
      </c>
      <c r="D66">
        <f>SUM(ELFL99:ELFL85!D66)</f>
        <v>4</v>
      </c>
      <c r="E66">
        <f>SUM(ELFL99:ELFL85!E66)</f>
        <v>1</v>
      </c>
      <c r="F66">
        <f>SUM(ELFL99:ELFL85!F66)</f>
        <v>1</v>
      </c>
      <c r="G66">
        <f>SUM(ELFL99:ELFL85!G66)</f>
        <v>0</v>
      </c>
      <c r="H66">
        <f>SUM(ELFL99:ELFL85!H66)</f>
        <v>3</v>
      </c>
      <c r="I66">
        <f>SUM(ELFL99:ELFL85!I66)</f>
        <v>1</v>
      </c>
      <c r="J66" s="9">
        <f t="shared" si="10"/>
        <v>2</v>
      </c>
      <c r="K66" s="9">
        <f t="shared" si="11"/>
        <v>3</v>
      </c>
      <c r="L66" s="9">
        <f t="shared" si="16"/>
        <v>183</v>
      </c>
      <c r="M66" s="9">
        <f t="shared" si="17"/>
        <v>56</v>
      </c>
      <c r="N66" s="5">
        <f t="shared" si="12"/>
        <v>3.7387387387387387</v>
      </c>
      <c r="O66" s="10">
        <f t="shared" si="18"/>
        <v>178.7117117117117</v>
      </c>
      <c r="P66" s="5">
        <f t="shared" si="13"/>
        <v>71.77177177177175</v>
      </c>
      <c r="Q66" s="9">
        <f t="shared" si="14"/>
        <v>4</v>
      </c>
      <c r="R66" s="9">
        <f t="shared" si="15"/>
        <v>9</v>
      </c>
    </row>
    <row r="67" spans="1:19" ht="15">
      <c r="A67" s="12">
        <v>32810</v>
      </c>
      <c r="B67">
        <f>SUM(ELFL99:ELFL85!B67)</f>
        <v>0</v>
      </c>
      <c r="C67">
        <f>SUM(ELFL99:ELFL85!C67)</f>
        <v>0</v>
      </c>
      <c r="D67">
        <f>SUM(ELFL99:ELFL85!D67)</f>
        <v>0</v>
      </c>
      <c r="E67">
        <f>SUM(ELFL99:ELFL85!E67)</f>
        <v>0</v>
      </c>
      <c r="F67">
        <f>SUM(ELFL99:ELFL85!F67)</f>
        <v>0</v>
      </c>
      <c r="G67">
        <f>SUM(ELFL99:ELFL85!G67)</f>
        <v>0</v>
      </c>
      <c r="H67">
        <f>SUM(ELFL99:ELFL85!H67)</f>
        <v>0</v>
      </c>
      <c r="I67">
        <f>SUM(ELFL99:ELFL85!I67)</f>
        <v>0</v>
      </c>
      <c r="J67" s="9">
        <f t="shared" si="10"/>
        <v>0</v>
      </c>
      <c r="K67" s="9">
        <f t="shared" si="11"/>
        <v>0</v>
      </c>
      <c r="L67" s="9">
        <f t="shared" si="16"/>
        <v>183</v>
      </c>
      <c r="M67" s="9">
        <f t="shared" si="17"/>
        <v>56</v>
      </c>
      <c r="N67" s="5">
        <f t="shared" si="12"/>
        <v>0</v>
      </c>
      <c r="O67" s="10">
        <f t="shared" si="18"/>
        <v>178.7117117117117</v>
      </c>
      <c r="P67" s="5">
        <f t="shared" si="13"/>
        <v>71.77177177177175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f>SUM(ELFL99:ELFL85!B68)</f>
        <v>0</v>
      </c>
      <c r="C68">
        <f>SUM(ELFL99:ELFL85!C68)</f>
        <v>0</v>
      </c>
      <c r="D68">
        <f>SUM(ELFL99:ELFL85!D68)</f>
        <v>0</v>
      </c>
      <c r="E68">
        <f>SUM(ELFL99:ELFL85!E68)</f>
        <v>2</v>
      </c>
      <c r="F68">
        <f>SUM(ELFL99:ELFL85!F68)</f>
        <v>1</v>
      </c>
      <c r="G68">
        <f>SUM(ELFL99:ELFL85!G68)</f>
        <v>1</v>
      </c>
      <c r="H68">
        <f>SUM(ELFL99:ELFL85!H68)</f>
        <v>1</v>
      </c>
      <c r="I68">
        <f>SUM(ELFL99:ELFL85!I68)</f>
        <v>0</v>
      </c>
      <c r="J68" s="9">
        <f aca="true" t="shared" si="19" ref="J68:J101">-B68-C68+D68+E68</f>
        <v>2</v>
      </c>
      <c r="K68" s="9">
        <f aca="true" t="shared" si="20" ref="K68:K101">-F68-G68+H68+I68</f>
        <v>-1</v>
      </c>
      <c r="L68" s="9">
        <f t="shared" si="16"/>
        <v>185</v>
      </c>
      <c r="M68" s="9">
        <f t="shared" si="17"/>
        <v>55</v>
      </c>
      <c r="N68" s="5">
        <f aca="true" t="shared" si="21" ref="N68:N101">(+J68+K68)*($J$103/($J$103+$K$103))</f>
        <v>0.7477477477477478</v>
      </c>
      <c r="O68" s="10">
        <f t="shared" si="18"/>
        <v>179.45945945945945</v>
      </c>
      <c r="P68" s="5">
        <f aca="true" t="shared" si="22" ref="P68:P99">O68*100/$N$103</f>
        <v>72.07207207207206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5">
      <c r="A69" s="12">
        <v>32812</v>
      </c>
      <c r="B69">
        <f>SUM(ELFL99:ELFL85!B69)</f>
        <v>1</v>
      </c>
      <c r="C69">
        <f>SUM(ELFL99:ELFL85!C69)</f>
        <v>0</v>
      </c>
      <c r="D69">
        <f>SUM(ELFL99:ELFL85!D69)</f>
        <v>5</v>
      </c>
      <c r="E69">
        <f>SUM(ELFL99:ELFL85!E69)</f>
        <v>2</v>
      </c>
      <c r="F69">
        <f>SUM(ELFL99:ELFL85!F69)</f>
        <v>0</v>
      </c>
      <c r="G69">
        <f>SUM(ELFL99:ELFL85!G69)</f>
        <v>2</v>
      </c>
      <c r="H69">
        <f>SUM(ELFL99:ELFL85!H69)</f>
        <v>0</v>
      </c>
      <c r="I69">
        <f>SUM(ELFL99:ELFL85!I69)</f>
        <v>1</v>
      </c>
      <c r="J69" s="9">
        <f t="shared" si="19"/>
        <v>6</v>
      </c>
      <c r="K69" s="9">
        <f t="shared" si="20"/>
        <v>-1</v>
      </c>
      <c r="L69" s="9">
        <f aca="true" t="shared" si="25" ref="L69:L101">L68+J69</f>
        <v>191</v>
      </c>
      <c r="M69" s="9">
        <f aca="true" t="shared" si="26" ref="M69:M101">M68+K69</f>
        <v>54</v>
      </c>
      <c r="N69" s="5">
        <f t="shared" si="21"/>
        <v>3.7387387387387387</v>
      </c>
      <c r="O69" s="10">
        <f aca="true" t="shared" si="27" ref="O69:O100">O68+N69</f>
        <v>183.19819819819818</v>
      </c>
      <c r="P69" s="5">
        <f t="shared" si="22"/>
        <v>73.57357357357355</v>
      </c>
      <c r="Q69" s="9">
        <f t="shared" si="23"/>
        <v>3</v>
      </c>
      <c r="R69" s="9">
        <f t="shared" si="24"/>
        <v>8</v>
      </c>
    </row>
    <row r="70" spans="1:18" ht="15">
      <c r="A70" s="12">
        <v>32813</v>
      </c>
      <c r="B70">
        <f>SUM(ELFL99:ELFL85!B70)</f>
        <v>0</v>
      </c>
      <c r="C70">
        <f>SUM(ELFL99:ELFL85!C70)</f>
        <v>0</v>
      </c>
      <c r="D70">
        <f>SUM(ELFL99:ELFL85!D70)</f>
        <v>7</v>
      </c>
      <c r="E70">
        <f>SUM(ELFL99:ELFL85!E70)</f>
        <v>3</v>
      </c>
      <c r="F70">
        <f>SUM(ELFL99:ELFL85!F70)</f>
        <v>0</v>
      </c>
      <c r="G70">
        <f>SUM(ELFL99:ELFL85!G70)</f>
        <v>1</v>
      </c>
      <c r="H70">
        <f>SUM(ELFL99:ELFL85!H70)</f>
        <v>4</v>
      </c>
      <c r="I70">
        <f>SUM(ELFL99:ELFL85!I70)</f>
        <v>3</v>
      </c>
      <c r="J70" s="9">
        <f t="shared" si="19"/>
        <v>10</v>
      </c>
      <c r="K70" s="9">
        <f t="shared" si="20"/>
        <v>6</v>
      </c>
      <c r="L70" s="9">
        <f t="shared" si="25"/>
        <v>201</v>
      </c>
      <c r="M70" s="9">
        <f t="shared" si="26"/>
        <v>60</v>
      </c>
      <c r="N70" s="5">
        <f t="shared" si="21"/>
        <v>11.963963963963964</v>
      </c>
      <c r="O70" s="10">
        <f t="shared" si="27"/>
        <v>195.16216216216216</v>
      </c>
      <c r="P70" s="5">
        <f t="shared" si="22"/>
        <v>78.37837837837837</v>
      </c>
      <c r="Q70" s="9">
        <f t="shared" si="23"/>
        <v>1</v>
      </c>
      <c r="R70" s="9">
        <f t="shared" si="24"/>
        <v>17</v>
      </c>
    </row>
    <row r="71" spans="1:18" ht="15">
      <c r="A71" s="12">
        <v>32814</v>
      </c>
      <c r="B71">
        <f>SUM(ELFL99:ELFL85!B71)</f>
        <v>0</v>
      </c>
      <c r="C71">
        <f>SUM(ELFL99:ELFL85!C71)</f>
        <v>1</v>
      </c>
      <c r="D71">
        <f>SUM(ELFL99:ELFL85!D71)</f>
        <v>2</v>
      </c>
      <c r="E71">
        <f>SUM(ELFL99:ELFL85!E71)</f>
        <v>2</v>
      </c>
      <c r="F71">
        <f>SUM(ELFL99:ELFL85!F71)</f>
        <v>0</v>
      </c>
      <c r="G71">
        <f>SUM(ELFL99:ELFL85!G71)</f>
        <v>0</v>
      </c>
      <c r="H71">
        <f>SUM(ELFL99:ELFL85!H71)</f>
        <v>2</v>
      </c>
      <c r="I71">
        <f>SUM(ELFL99:ELFL85!I71)</f>
        <v>0</v>
      </c>
      <c r="J71" s="9">
        <f t="shared" si="19"/>
        <v>3</v>
      </c>
      <c r="K71" s="9">
        <f t="shared" si="20"/>
        <v>2</v>
      </c>
      <c r="L71" s="9">
        <f t="shared" si="25"/>
        <v>204</v>
      </c>
      <c r="M71" s="9">
        <f t="shared" si="26"/>
        <v>62</v>
      </c>
      <c r="N71" s="5">
        <f t="shared" si="21"/>
        <v>3.7387387387387387</v>
      </c>
      <c r="O71" s="10">
        <f t="shared" si="27"/>
        <v>198.9009009009009</v>
      </c>
      <c r="P71" s="5">
        <f t="shared" si="22"/>
        <v>79.87987987987987</v>
      </c>
      <c r="Q71" s="9">
        <f t="shared" si="23"/>
        <v>1</v>
      </c>
      <c r="R71" s="9">
        <f t="shared" si="24"/>
        <v>6</v>
      </c>
    </row>
    <row r="72" spans="1:18" ht="15">
      <c r="A72" s="12">
        <v>32815</v>
      </c>
      <c r="B72">
        <f>SUM(ELFL99:ELFL85!B72)</f>
        <v>1</v>
      </c>
      <c r="C72">
        <f>SUM(ELFL99:ELFL85!C72)</f>
        <v>1</v>
      </c>
      <c r="D72">
        <f>SUM(ELFL99:ELFL85!D72)</f>
        <v>1</v>
      </c>
      <c r="E72">
        <f>SUM(ELFL99:ELFL85!E72)</f>
        <v>0</v>
      </c>
      <c r="F72">
        <f>SUM(ELFL99:ELFL85!F72)</f>
        <v>1</v>
      </c>
      <c r="G72">
        <f>SUM(ELFL99:ELFL85!G72)</f>
        <v>0</v>
      </c>
      <c r="H72">
        <f>SUM(ELFL99:ELFL85!H72)</f>
        <v>0</v>
      </c>
      <c r="I72">
        <f>SUM(ELFL99:ELFL85!I72)</f>
        <v>0</v>
      </c>
      <c r="J72" s="9">
        <f t="shared" si="19"/>
        <v>-1</v>
      </c>
      <c r="K72" s="9">
        <f t="shared" si="20"/>
        <v>-1</v>
      </c>
      <c r="L72" s="9">
        <f t="shared" si="25"/>
        <v>203</v>
      </c>
      <c r="M72" s="9">
        <f t="shared" si="26"/>
        <v>61</v>
      </c>
      <c r="N72" s="5">
        <f t="shared" si="21"/>
        <v>-1.4954954954954955</v>
      </c>
      <c r="O72" s="10">
        <f t="shared" si="27"/>
        <v>197.4054054054054</v>
      </c>
      <c r="P72" s="5">
        <f t="shared" si="22"/>
        <v>79.27927927927927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>
        <f>SUM(ELFL99:ELFL85!B73)</f>
        <v>0</v>
      </c>
      <c r="C73">
        <f>SUM(ELFL99:ELFL85!C73)</f>
        <v>0</v>
      </c>
      <c r="D73">
        <f>SUM(ELFL99:ELFL85!D73)</f>
        <v>5</v>
      </c>
      <c r="E73">
        <f>SUM(ELFL99:ELFL85!E73)</f>
        <v>2</v>
      </c>
      <c r="F73">
        <f>SUM(ELFL99:ELFL85!F73)</f>
        <v>0</v>
      </c>
      <c r="G73">
        <f>SUM(ELFL99:ELFL85!G73)</f>
        <v>1</v>
      </c>
      <c r="H73">
        <f>SUM(ELFL99:ELFL85!H73)</f>
        <v>1</v>
      </c>
      <c r="I73">
        <f>SUM(ELFL99:ELFL85!I73)</f>
        <v>1</v>
      </c>
      <c r="J73" s="9">
        <f t="shared" si="19"/>
        <v>7</v>
      </c>
      <c r="K73" s="9">
        <f t="shared" si="20"/>
        <v>1</v>
      </c>
      <c r="L73" s="9">
        <f t="shared" si="25"/>
        <v>210</v>
      </c>
      <c r="M73" s="9">
        <f t="shared" si="26"/>
        <v>62</v>
      </c>
      <c r="N73" s="5">
        <f t="shared" si="21"/>
        <v>5.981981981981982</v>
      </c>
      <c r="O73" s="10">
        <f t="shared" si="27"/>
        <v>203.38738738738738</v>
      </c>
      <c r="P73" s="5">
        <f t="shared" si="22"/>
        <v>81.68168168168167</v>
      </c>
      <c r="Q73" s="9">
        <f t="shared" si="23"/>
        <v>1</v>
      </c>
      <c r="R73" s="9">
        <f t="shared" si="24"/>
        <v>9</v>
      </c>
    </row>
    <row r="74" spans="1:18" ht="15">
      <c r="A74" s="12">
        <v>32817</v>
      </c>
      <c r="B74">
        <f>SUM(ELFL99:ELFL85!B74)</f>
        <v>1</v>
      </c>
      <c r="C74">
        <f>SUM(ELFL99:ELFL85!C74)</f>
        <v>0</v>
      </c>
      <c r="D74">
        <f>SUM(ELFL99:ELFL85!D74)</f>
        <v>0</v>
      </c>
      <c r="E74">
        <f>SUM(ELFL99:ELFL85!E74)</f>
        <v>0</v>
      </c>
      <c r="F74">
        <f>SUM(ELFL99:ELFL85!F74)</f>
        <v>0</v>
      </c>
      <c r="G74">
        <f>SUM(ELFL99:ELFL85!G74)</f>
        <v>0</v>
      </c>
      <c r="H74">
        <f>SUM(ELFL99:ELFL85!H74)</f>
        <v>1</v>
      </c>
      <c r="I74">
        <f>SUM(ELFL99:ELFL85!I74)</f>
        <v>0</v>
      </c>
      <c r="J74" s="9">
        <f t="shared" si="19"/>
        <v>-1</v>
      </c>
      <c r="K74" s="9">
        <f t="shared" si="20"/>
        <v>1</v>
      </c>
      <c r="L74" s="9">
        <f t="shared" si="25"/>
        <v>209</v>
      </c>
      <c r="M74" s="9">
        <f t="shared" si="26"/>
        <v>63</v>
      </c>
      <c r="N74" s="5">
        <f t="shared" si="21"/>
        <v>0</v>
      </c>
      <c r="O74" s="10">
        <f t="shared" si="27"/>
        <v>203.38738738738738</v>
      </c>
      <c r="P74" s="5">
        <f t="shared" si="22"/>
        <v>81.68168168168167</v>
      </c>
      <c r="Q74" s="9">
        <f t="shared" si="23"/>
        <v>1</v>
      </c>
      <c r="R74" s="9">
        <f t="shared" si="24"/>
        <v>1</v>
      </c>
    </row>
    <row r="75" spans="1:18" ht="15">
      <c r="A75" s="12">
        <v>32818</v>
      </c>
      <c r="B75">
        <f>SUM(ELFL99:ELFL85!B75)</f>
        <v>0</v>
      </c>
      <c r="C75">
        <f>SUM(ELFL99:ELFL85!C75)</f>
        <v>0</v>
      </c>
      <c r="D75">
        <f>SUM(ELFL99:ELFL85!D75)</f>
        <v>2</v>
      </c>
      <c r="E75">
        <f>SUM(ELFL99:ELFL85!E75)</f>
        <v>1</v>
      </c>
      <c r="F75">
        <f>SUM(ELFL99:ELFL85!F75)</f>
        <v>1</v>
      </c>
      <c r="G75">
        <f>SUM(ELFL99:ELFL85!G75)</f>
        <v>0</v>
      </c>
      <c r="H75">
        <f>SUM(ELFL99:ELFL85!H75)</f>
        <v>0</v>
      </c>
      <c r="I75">
        <f>SUM(ELFL99:ELFL85!I75)</f>
        <v>0</v>
      </c>
      <c r="J75" s="9">
        <f t="shared" si="19"/>
        <v>3</v>
      </c>
      <c r="K75" s="9">
        <f t="shared" si="20"/>
        <v>-1</v>
      </c>
      <c r="L75" s="9">
        <f t="shared" si="25"/>
        <v>212</v>
      </c>
      <c r="M75" s="9">
        <f t="shared" si="26"/>
        <v>62</v>
      </c>
      <c r="N75" s="5">
        <f t="shared" si="21"/>
        <v>1.4954954954954955</v>
      </c>
      <c r="O75" s="10">
        <f t="shared" si="27"/>
        <v>204.88288288288288</v>
      </c>
      <c r="P75" s="5">
        <f t="shared" si="22"/>
        <v>82.28228228228227</v>
      </c>
      <c r="Q75" s="9">
        <f t="shared" si="23"/>
        <v>1</v>
      </c>
      <c r="R75" s="9">
        <f t="shared" si="24"/>
        <v>3</v>
      </c>
    </row>
    <row r="76" spans="1:18" ht="15">
      <c r="A76" s="12">
        <v>32819</v>
      </c>
      <c r="B76">
        <f>SUM(ELFL99:ELFL85!B76)</f>
        <v>0</v>
      </c>
      <c r="C76">
        <f>SUM(ELFL99:ELFL85!C76)</f>
        <v>0</v>
      </c>
      <c r="D76">
        <f>SUM(ELFL99:ELFL85!D76)</f>
        <v>4</v>
      </c>
      <c r="E76">
        <f>SUM(ELFL99:ELFL85!E76)</f>
        <v>1</v>
      </c>
      <c r="F76">
        <f>SUM(ELFL99:ELFL85!F76)</f>
        <v>1</v>
      </c>
      <c r="G76">
        <f>SUM(ELFL99:ELFL85!G76)</f>
        <v>0</v>
      </c>
      <c r="H76">
        <f>SUM(ELFL99:ELFL85!H76)</f>
        <v>4</v>
      </c>
      <c r="I76">
        <f>SUM(ELFL99:ELFL85!I76)</f>
        <v>0</v>
      </c>
      <c r="J76" s="9">
        <f t="shared" si="19"/>
        <v>5</v>
      </c>
      <c r="K76" s="9">
        <f t="shared" si="20"/>
        <v>3</v>
      </c>
      <c r="L76" s="9">
        <f t="shared" si="25"/>
        <v>217</v>
      </c>
      <c r="M76" s="9">
        <f t="shared" si="26"/>
        <v>65</v>
      </c>
      <c r="N76" s="5">
        <f t="shared" si="21"/>
        <v>5.981981981981982</v>
      </c>
      <c r="O76" s="10">
        <f t="shared" si="27"/>
        <v>210.86486486486487</v>
      </c>
      <c r="P76" s="5">
        <f t="shared" si="22"/>
        <v>84.68468468468467</v>
      </c>
      <c r="Q76" s="9">
        <f t="shared" si="23"/>
        <v>1</v>
      </c>
      <c r="R76" s="9">
        <f t="shared" si="24"/>
        <v>9</v>
      </c>
    </row>
    <row r="77" spans="1:18" ht="15">
      <c r="A77" s="12">
        <v>32820</v>
      </c>
      <c r="B77">
        <f>SUM(ELFL99:ELFL85!B77)</f>
        <v>0</v>
      </c>
      <c r="C77">
        <f>SUM(ELFL99:ELFL85!C77)</f>
        <v>0</v>
      </c>
      <c r="D77">
        <f>SUM(ELFL99:ELFL85!D77)</f>
        <v>3</v>
      </c>
      <c r="E77">
        <f>SUM(ELFL99:ELFL85!E77)</f>
        <v>1</v>
      </c>
      <c r="F77">
        <f>SUM(ELFL99:ELFL85!F77)</f>
        <v>0</v>
      </c>
      <c r="G77">
        <f>SUM(ELFL99:ELFL85!G77)</f>
        <v>1</v>
      </c>
      <c r="H77">
        <f>SUM(ELFL99:ELFL85!H77)</f>
        <v>2</v>
      </c>
      <c r="I77">
        <f>SUM(ELFL99:ELFL85!I77)</f>
        <v>0</v>
      </c>
      <c r="J77" s="9">
        <f t="shared" si="19"/>
        <v>4</v>
      </c>
      <c r="K77" s="9">
        <f t="shared" si="20"/>
        <v>1</v>
      </c>
      <c r="L77" s="9">
        <f t="shared" si="25"/>
        <v>221</v>
      </c>
      <c r="M77" s="9">
        <f t="shared" si="26"/>
        <v>66</v>
      </c>
      <c r="N77" s="5">
        <f t="shared" si="21"/>
        <v>3.7387387387387387</v>
      </c>
      <c r="O77" s="10">
        <f t="shared" si="27"/>
        <v>214.6036036036036</v>
      </c>
      <c r="P77" s="5">
        <f t="shared" si="22"/>
        <v>86.18618618618618</v>
      </c>
      <c r="Q77" s="9">
        <f t="shared" si="23"/>
        <v>1</v>
      </c>
      <c r="R77" s="9">
        <f t="shared" si="24"/>
        <v>6</v>
      </c>
    </row>
    <row r="78" spans="1:18" ht="15">
      <c r="A78" s="12">
        <v>32821</v>
      </c>
      <c r="B78">
        <f>SUM(ELFL99:ELFL85!B78)</f>
        <v>0</v>
      </c>
      <c r="C78">
        <f>SUM(ELFL99:ELFL85!C78)</f>
        <v>0</v>
      </c>
      <c r="D78">
        <f>SUM(ELFL99:ELFL85!D78)</f>
        <v>2</v>
      </c>
      <c r="E78">
        <f>SUM(ELFL99:ELFL85!E78)</f>
        <v>0</v>
      </c>
      <c r="F78">
        <f>SUM(ELFL99:ELFL85!F78)</f>
        <v>1</v>
      </c>
      <c r="G78">
        <f>SUM(ELFL99:ELFL85!G78)</f>
        <v>0</v>
      </c>
      <c r="H78">
        <f>SUM(ELFL99:ELFL85!H78)</f>
        <v>2</v>
      </c>
      <c r="I78">
        <f>SUM(ELFL99:ELFL85!I78)</f>
        <v>2</v>
      </c>
      <c r="J78" s="9">
        <f t="shared" si="19"/>
        <v>2</v>
      </c>
      <c r="K78" s="9">
        <f t="shared" si="20"/>
        <v>3</v>
      </c>
      <c r="L78" s="9">
        <f t="shared" si="25"/>
        <v>223</v>
      </c>
      <c r="M78" s="9">
        <f t="shared" si="26"/>
        <v>69</v>
      </c>
      <c r="N78" s="5">
        <f t="shared" si="21"/>
        <v>3.7387387387387387</v>
      </c>
      <c r="O78" s="10">
        <f t="shared" si="27"/>
        <v>218.34234234234233</v>
      </c>
      <c r="P78" s="5">
        <f t="shared" si="22"/>
        <v>87.68768768768768</v>
      </c>
      <c r="Q78" s="9">
        <f t="shared" si="23"/>
        <v>1</v>
      </c>
      <c r="R78" s="9">
        <f t="shared" si="24"/>
        <v>6</v>
      </c>
    </row>
    <row r="79" spans="1:18" ht="15">
      <c r="A79" s="12">
        <v>32822</v>
      </c>
      <c r="B79">
        <f>SUM(ELFL99:ELFL85!B79)</f>
        <v>0</v>
      </c>
      <c r="C79">
        <f>SUM(ELFL99:ELFL85!C79)</f>
        <v>0</v>
      </c>
      <c r="D79">
        <f>SUM(ELFL99:ELFL85!D79)</f>
        <v>1</v>
      </c>
      <c r="E79">
        <f>SUM(ELFL99:ELFL85!E79)</f>
        <v>3</v>
      </c>
      <c r="F79">
        <f>SUM(ELFL99:ELFL85!F79)</f>
        <v>0</v>
      </c>
      <c r="G79">
        <f>SUM(ELFL99:ELFL85!G79)</f>
        <v>0</v>
      </c>
      <c r="H79">
        <f>SUM(ELFL99:ELFL85!H79)</f>
        <v>1</v>
      </c>
      <c r="I79">
        <f>SUM(ELFL99:ELFL85!I79)</f>
        <v>0</v>
      </c>
      <c r="J79" s="9">
        <f t="shared" si="19"/>
        <v>4</v>
      </c>
      <c r="K79" s="9">
        <f t="shared" si="20"/>
        <v>1</v>
      </c>
      <c r="L79" s="9">
        <f t="shared" si="25"/>
        <v>227</v>
      </c>
      <c r="M79" s="9">
        <f t="shared" si="26"/>
        <v>70</v>
      </c>
      <c r="N79" s="5">
        <f t="shared" si="21"/>
        <v>3.7387387387387387</v>
      </c>
      <c r="O79" s="10">
        <f t="shared" si="27"/>
        <v>222.08108108108107</v>
      </c>
      <c r="P79" s="5">
        <f t="shared" si="22"/>
        <v>89.18918918918918</v>
      </c>
      <c r="Q79" s="9">
        <f t="shared" si="23"/>
        <v>0</v>
      </c>
      <c r="R79" s="9">
        <f t="shared" si="24"/>
        <v>5</v>
      </c>
    </row>
    <row r="80" spans="1:18" ht="15">
      <c r="A80" s="12">
        <v>32823</v>
      </c>
      <c r="B80">
        <f>SUM(ELFL99:ELFL85!B80)</f>
        <v>0</v>
      </c>
      <c r="C80">
        <f>SUM(ELFL99:ELFL85!C80)</f>
        <v>1</v>
      </c>
      <c r="D80">
        <f>SUM(ELFL99:ELFL85!D80)</f>
        <v>1</v>
      </c>
      <c r="E80">
        <f>SUM(ELFL99:ELFL85!E80)</f>
        <v>1</v>
      </c>
      <c r="F80">
        <f>SUM(ELFL99:ELFL85!F80)</f>
        <v>0</v>
      </c>
      <c r="G80">
        <f>SUM(ELFL99:ELFL85!G80)</f>
        <v>0</v>
      </c>
      <c r="H80">
        <f>SUM(ELFL99:ELFL85!H80)</f>
        <v>2</v>
      </c>
      <c r="I80">
        <f>SUM(ELFL99:ELFL85!I80)</f>
        <v>1</v>
      </c>
      <c r="J80" s="9">
        <f t="shared" si="19"/>
        <v>1</v>
      </c>
      <c r="K80" s="9">
        <f t="shared" si="20"/>
        <v>3</v>
      </c>
      <c r="L80" s="9">
        <f t="shared" si="25"/>
        <v>228</v>
      </c>
      <c r="M80" s="9">
        <f t="shared" si="26"/>
        <v>73</v>
      </c>
      <c r="N80" s="5">
        <f t="shared" si="21"/>
        <v>2.990990990990991</v>
      </c>
      <c r="O80" s="10">
        <f t="shared" si="27"/>
        <v>225.07207207207205</v>
      </c>
      <c r="P80" s="5">
        <f t="shared" si="22"/>
        <v>90.39039039039037</v>
      </c>
      <c r="Q80" s="9">
        <f t="shared" si="23"/>
        <v>1</v>
      </c>
      <c r="R80" s="9">
        <f t="shared" si="24"/>
        <v>5</v>
      </c>
    </row>
    <row r="81" spans="1:19" ht="15">
      <c r="A81" s="12">
        <v>32824</v>
      </c>
      <c r="B81">
        <f>SUM(ELFL99:ELFL85!B81)</f>
        <v>1</v>
      </c>
      <c r="C81">
        <f>SUM(ELFL99:ELFL85!C81)</f>
        <v>0</v>
      </c>
      <c r="D81">
        <f>SUM(ELFL99:ELFL85!D81)</f>
        <v>0</v>
      </c>
      <c r="E81">
        <f>SUM(ELFL99:ELFL85!E81)</f>
        <v>1</v>
      </c>
      <c r="F81">
        <f>SUM(ELFL99:ELFL85!F81)</f>
        <v>1</v>
      </c>
      <c r="G81">
        <f>SUM(ELFL99:ELFL85!G81)</f>
        <v>2</v>
      </c>
      <c r="H81">
        <f>SUM(ELFL99:ELFL85!H81)</f>
        <v>4</v>
      </c>
      <c r="I81">
        <f>SUM(ELFL99:ELFL85!I81)</f>
        <v>0</v>
      </c>
      <c r="J81" s="9">
        <f t="shared" si="19"/>
        <v>0</v>
      </c>
      <c r="K81" s="9">
        <f t="shared" si="20"/>
        <v>1</v>
      </c>
      <c r="L81" s="9">
        <f t="shared" si="25"/>
        <v>228</v>
      </c>
      <c r="M81" s="9">
        <f t="shared" si="26"/>
        <v>74</v>
      </c>
      <c r="N81" s="5">
        <f t="shared" si="21"/>
        <v>0.7477477477477478</v>
      </c>
      <c r="O81" s="10">
        <f t="shared" si="27"/>
        <v>225.8198198198198</v>
      </c>
      <c r="P81" s="5">
        <f t="shared" si="22"/>
        <v>90.69069069069067</v>
      </c>
      <c r="Q81" s="9">
        <f t="shared" si="23"/>
        <v>4</v>
      </c>
      <c r="R81" s="9">
        <f t="shared" si="24"/>
        <v>5</v>
      </c>
      <c r="S81" s="8" t="s">
        <v>53</v>
      </c>
    </row>
    <row r="82" spans="1:18" ht="15">
      <c r="A82" s="12">
        <v>32825</v>
      </c>
      <c r="B82">
        <f>SUM(ELFL99:ELFL85!B82)</f>
        <v>0</v>
      </c>
      <c r="C82">
        <f>SUM(ELFL99:ELFL85!C82)</f>
        <v>1</v>
      </c>
      <c r="D82">
        <f>SUM(ELFL99:ELFL85!D82)</f>
        <v>0</v>
      </c>
      <c r="E82">
        <f>SUM(ELFL99:ELFL85!E82)</f>
        <v>1</v>
      </c>
      <c r="F82">
        <f>SUM(ELFL99:ELFL85!F82)</f>
        <v>0</v>
      </c>
      <c r="G82">
        <f>SUM(ELFL99:ELFL85!G82)</f>
        <v>2</v>
      </c>
      <c r="H82">
        <f>SUM(ELFL99:ELFL85!H82)</f>
        <v>4</v>
      </c>
      <c r="I82">
        <f>SUM(ELFL99:ELFL85!I82)</f>
        <v>2</v>
      </c>
      <c r="J82" s="9">
        <f t="shared" si="19"/>
        <v>0</v>
      </c>
      <c r="K82" s="9">
        <f t="shared" si="20"/>
        <v>4</v>
      </c>
      <c r="L82" s="9">
        <f t="shared" si="25"/>
        <v>228</v>
      </c>
      <c r="M82" s="9">
        <f t="shared" si="26"/>
        <v>78</v>
      </c>
      <c r="N82" s="5">
        <f t="shared" si="21"/>
        <v>2.990990990990991</v>
      </c>
      <c r="O82" s="10">
        <f t="shared" si="27"/>
        <v>228.81081081081078</v>
      </c>
      <c r="P82" s="5">
        <f t="shared" si="22"/>
        <v>91.89189189189186</v>
      </c>
      <c r="Q82" s="9">
        <f t="shared" si="23"/>
        <v>3</v>
      </c>
      <c r="R82" s="9">
        <f t="shared" si="24"/>
        <v>7</v>
      </c>
    </row>
    <row r="83" spans="1:18" ht="15">
      <c r="A83" s="12">
        <v>32826</v>
      </c>
      <c r="B83">
        <f>SUM(ELFL99:ELFL85!B83)</f>
        <v>2</v>
      </c>
      <c r="C83">
        <f>SUM(ELFL99:ELFL85!C83)</f>
        <v>1</v>
      </c>
      <c r="D83">
        <f>SUM(ELFL99:ELFL85!D83)</f>
        <v>2</v>
      </c>
      <c r="E83">
        <f>SUM(ELFL99:ELFL85!E83)</f>
        <v>2</v>
      </c>
      <c r="F83">
        <f>SUM(ELFL99:ELFL85!F83)</f>
        <v>4</v>
      </c>
      <c r="G83">
        <f>SUM(ELFL99:ELFL85!G83)</f>
        <v>1</v>
      </c>
      <c r="H83">
        <f>SUM(ELFL99:ELFL85!H83)</f>
        <v>1</v>
      </c>
      <c r="I83">
        <f>SUM(ELFL99:ELFL85!I83)</f>
        <v>3</v>
      </c>
      <c r="J83" s="9">
        <f t="shared" si="19"/>
        <v>1</v>
      </c>
      <c r="K83" s="9">
        <f t="shared" si="20"/>
        <v>-1</v>
      </c>
      <c r="L83" s="9">
        <f t="shared" si="25"/>
        <v>229</v>
      </c>
      <c r="M83" s="9">
        <f t="shared" si="26"/>
        <v>77</v>
      </c>
      <c r="N83" s="5">
        <f t="shared" si="21"/>
        <v>0</v>
      </c>
      <c r="O83" s="10">
        <f t="shared" si="27"/>
        <v>228.81081081081078</v>
      </c>
      <c r="P83" s="5">
        <f t="shared" si="22"/>
        <v>91.89189189189186</v>
      </c>
      <c r="Q83" s="9">
        <f t="shared" si="23"/>
        <v>8</v>
      </c>
      <c r="R83" s="9">
        <f t="shared" si="24"/>
        <v>8</v>
      </c>
    </row>
    <row r="84" spans="1:18" ht="15">
      <c r="A84" s="12">
        <v>32827</v>
      </c>
      <c r="B84">
        <f>SUM(ELFL99:ELFL85!B84)</f>
        <v>0</v>
      </c>
      <c r="C84">
        <f>SUM(ELFL99:ELFL85!C84)</f>
        <v>0</v>
      </c>
      <c r="D84">
        <f>SUM(ELFL99:ELFL85!D84)</f>
        <v>2</v>
      </c>
      <c r="E84">
        <f>SUM(ELFL99:ELFL85!E84)</f>
        <v>1</v>
      </c>
      <c r="F84">
        <f>SUM(ELFL99:ELFL85!F84)</f>
        <v>1</v>
      </c>
      <c r="G84">
        <f>SUM(ELFL99:ELFL85!G84)</f>
        <v>0</v>
      </c>
      <c r="H84">
        <f>SUM(ELFL99:ELFL85!H84)</f>
        <v>0</v>
      </c>
      <c r="I84">
        <f>SUM(ELFL99:ELFL85!I84)</f>
        <v>1</v>
      </c>
      <c r="J84" s="9">
        <f t="shared" si="19"/>
        <v>3</v>
      </c>
      <c r="K84" s="9">
        <f t="shared" si="20"/>
        <v>0</v>
      </c>
      <c r="L84" s="9">
        <f t="shared" si="25"/>
        <v>232</v>
      </c>
      <c r="M84" s="9">
        <f t="shared" si="26"/>
        <v>77</v>
      </c>
      <c r="N84" s="5">
        <f t="shared" si="21"/>
        <v>2.2432432432432434</v>
      </c>
      <c r="O84" s="10">
        <f t="shared" si="27"/>
        <v>231.05405405405403</v>
      </c>
      <c r="P84" s="5">
        <f t="shared" si="22"/>
        <v>92.79279279279277</v>
      </c>
      <c r="Q84" s="9">
        <f t="shared" si="23"/>
        <v>1</v>
      </c>
      <c r="R84" s="9">
        <f t="shared" si="24"/>
        <v>4</v>
      </c>
    </row>
    <row r="85" spans="1:18" ht="15">
      <c r="A85" s="12">
        <v>32828</v>
      </c>
      <c r="B85">
        <f>SUM(ELFL99:ELFL85!B85)</f>
        <v>0</v>
      </c>
      <c r="C85">
        <f>SUM(ELFL99:ELFL85!C85)</f>
        <v>0</v>
      </c>
      <c r="D85">
        <f>SUM(ELFL99:ELFL85!D85)</f>
        <v>3</v>
      </c>
      <c r="E85">
        <f>SUM(ELFL99:ELFL85!E85)</f>
        <v>0</v>
      </c>
      <c r="F85">
        <f>SUM(ELFL99:ELFL85!F85)</f>
        <v>0</v>
      </c>
      <c r="G85">
        <f>SUM(ELFL99:ELFL85!G85)</f>
        <v>2</v>
      </c>
      <c r="H85">
        <f>SUM(ELFL99:ELFL85!H85)</f>
        <v>2</v>
      </c>
      <c r="I85">
        <f>SUM(ELFL99:ELFL85!I85)</f>
        <v>0</v>
      </c>
      <c r="J85" s="9">
        <f t="shared" si="19"/>
        <v>3</v>
      </c>
      <c r="K85" s="9">
        <f t="shared" si="20"/>
        <v>0</v>
      </c>
      <c r="L85" s="9">
        <f t="shared" si="25"/>
        <v>235</v>
      </c>
      <c r="M85" s="9">
        <f t="shared" si="26"/>
        <v>77</v>
      </c>
      <c r="N85" s="5">
        <f t="shared" si="21"/>
        <v>2.2432432432432434</v>
      </c>
      <c r="O85" s="10">
        <f t="shared" si="27"/>
        <v>233.2972972972973</v>
      </c>
      <c r="P85" s="5">
        <f t="shared" si="22"/>
        <v>93.69369369369369</v>
      </c>
      <c r="Q85" s="9">
        <f t="shared" si="23"/>
        <v>2</v>
      </c>
      <c r="R85" s="9">
        <f t="shared" si="24"/>
        <v>5</v>
      </c>
    </row>
    <row r="86" spans="1:18" ht="15">
      <c r="A86" s="12">
        <v>32829</v>
      </c>
      <c r="B86">
        <f>SUM(ELFL99:ELFL85!B86)</f>
        <v>0</v>
      </c>
      <c r="C86">
        <f>SUM(ELFL99:ELFL85!C86)</f>
        <v>0</v>
      </c>
      <c r="D86">
        <f>SUM(ELFL99:ELFL85!D86)</f>
        <v>0</v>
      </c>
      <c r="E86">
        <f>SUM(ELFL99:ELFL85!E86)</f>
        <v>0</v>
      </c>
      <c r="F86">
        <f>SUM(ELFL99:ELFL85!F86)</f>
        <v>0</v>
      </c>
      <c r="G86">
        <f>SUM(ELFL99:ELFL85!G86)</f>
        <v>0</v>
      </c>
      <c r="H86">
        <f>SUM(ELFL99:ELFL85!H86)</f>
        <v>1</v>
      </c>
      <c r="I86">
        <f>SUM(ELFL99:ELFL85!I86)</f>
        <v>1</v>
      </c>
      <c r="J86" s="9">
        <f t="shared" si="19"/>
        <v>0</v>
      </c>
      <c r="K86" s="9">
        <f t="shared" si="20"/>
        <v>2</v>
      </c>
      <c r="L86" s="9">
        <f t="shared" si="25"/>
        <v>235</v>
      </c>
      <c r="M86" s="9">
        <f t="shared" si="26"/>
        <v>79</v>
      </c>
      <c r="N86" s="5">
        <f t="shared" si="21"/>
        <v>1.4954954954954955</v>
      </c>
      <c r="O86" s="10">
        <f t="shared" si="27"/>
        <v>234.7927927927928</v>
      </c>
      <c r="P86" s="5">
        <f t="shared" si="22"/>
        <v>94.29429429429428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>
        <f>SUM(ELFL99:ELFL85!B87)</f>
        <v>0</v>
      </c>
      <c r="C87">
        <f>SUM(ELFL99:ELFL85!C87)</f>
        <v>0</v>
      </c>
      <c r="D87">
        <f>SUM(ELFL99:ELFL85!D87)</f>
        <v>3</v>
      </c>
      <c r="E87">
        <f>SUM(ELFL99:ELFL85!E87)</f>
        <v>0</v>
      </c>
      <c r="F87">
        <f>SUM(ELFL99:ELFL85!F87)</f>
        <v>0</v>
      </c>
      <c r="G87">
        <f>SUM(ELFL99:ELFL85!G87)</f>
        <v>0</v>
      </c>
      <c r="H87">
        <f>SUM(ELFL99:ELFL85!H87)</f>
        <v>0</v>
      </c>
      <c r="I87">
        <f>SUM(ELFL99:ELFL85!I87)</f>
        <v>0</v>
      </c>
      <c r="J87" s="9">
        <f t="shared" si="19"/>
        <v>3</v>
      </c>
      <c r="K87" s="9">
        <f t="shared" si="20"/>
        <v>0</v>
      </c>
      <c r="L87" s="9">
        <f t="shared" si="25"/>
        <v>238</v>
      </c>
      <c r="M87" s="9">
        <f t="shared" si="26"/>
        <v>79</v>
      </c>
      <c r="N87" s="5">
        <f t="shared" si="21"/>
        <v>2.2432432432432434</v>
      </c>
      <c r="O87" s="10">
        <f t="shared" si="27"/>
        <v>237.03603603603605</v>
      </c>
      <c r="P87" s="5">
        <f t="shared" si="22"/>
        <v>95.1951951951952</v>
      </c>
      <c r="Q87" s="9">
        <f t="shared" si="23"/>
        <v>0</v>
      </c>
      <c r="R87" s="9">
        <f t="shared" si="24"/>
        <v>3</v>
      </c>
    </row>
    <row r="88" spans="1:18" ht="15">
      <c r="A88" s="12">
        <v>32831</v>
      </c>
      <c r="B88">
        <f>SUM(ELFL99:ELFL85!B88)</f>
        <v>0</v>
      </c>
      <c r="C88">
        <f>SUM(ELFL99:ELFL85!C88)</f>
        <v>0</v>
      </c>
      <c r="D88">
        <f>SUM(ELFL99:ELFL85!D88)</f>
        <v>0</v>
      </c>
      <c r="E88">
        <f>SUM(ELFL99:ELFL85!E88)</f>
        <v>0</v>
      </c>
      <c r="F88">
        <f>SUM(ELFL99:ELFL85!F88)</f>
        <v>0</v>
      </c>
      <c r="G88">
        <f>SUM(ELFL99:ELFL85!G88)</f>
        <v>0</v>
      </c>
      <c r="H88">
        <f>SUM(ELFL99:ELFL85!H88)</f>
        <v>0</v>
      </c>
      <c r="I88">
        <f>SUM(ELFL99:ELFL85!I88)</f>
        <v>1</v>
      </c>
      <c r="J88" s="9">
        <f t="shared" si="19"/>
        <v>0</v>
      </c>
      <c r="K88" s="9">
        <f t="shared" si="20"/>
        <v>1</v>
      </c>
      <c r="L88" s="9">
        <f t="shared" si="25"/>
        <v>238</v>
      </c>
      <c r="M88" s="9">
        <f t="shared" si="26"/>
        <v>80</v>
      </c>
      <c r="N88" s="5">
        <f t="shared" si="21"/>
        <v>0.7477477477477478</v>
      </c>
      <c r="O88" s="10">
        <f t="shared" si="27"/>
        <v>237.7837837837838</v>
      </c>
      <c r="P88" s="5">
        <f t="shared" si="22"/>
        <v>95.49549549549549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>
        <f>SUM(ELFL99:ELFL85!B89)</f>
        <v>0</v>
      </c>
      <c r="C89">
        <f>SUM(ELFL99:ELFL85!C89)</f>
        <v>0</v>
      </c>
      <c r="D89">
        <f>SUM(ELFL99:ELFL85!D89)</f>
        <v>0</v>
      </c>
      <c r="E89">
        <f>SUM(ELFL99:ELFL85!E89)</f>
        <v>0</v>
      </c>
      <c r="F89">
        <f>SUM(ELFL99:ELFL85!F89)</f>
        <v>0</v>
      </c>
      <c r="G89">
        <f>SUM(ELFL99:ELFL85!G89)</f>
        <v>0</v>
      </c>
      <c r="H89">
        <f>SUM(ELFL99:ELFL85!H89)</f>
        <v>1</v>
      </c>
      <c r="I89">
        <f>SUM(ELFL99:ELFL85!I89)</f>
        <v>0</v>
      </c>
      <c r="J89" s="9">
        <f t="shared" si="19"/>
        <v>0</v>
      </c>
      <c r="K89" s="9">
        <f t="shared" si="20"/>
        <v>1</v>
      </c>
      <c r="L89" s="9">
        <f t="shared" si="25"/>
        <v>238</v>
      </c>
      <c r="M89" s="9">
        <f t="shared" si="26"/>
        <v>81</v>
      </c>
      <c r="N89" s="5">
        <f t="shared" si="21"/>
        <v>0.7477477477477478</v>
      </c>
      <c r="O89" s="10">
        <f t="shared" si="27"/>
        <v>238.53153153153156</v>
      </c>
      <c r="P89" s="5">
        <f t="shared" si="22"/>
        <v>95.7957957957958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f>SUM(ELFL99:ELFL85!B90)</f>
        <v>1</v>
      </c>
      <c r="C90">
        <f>SUM(ELFL99:ELFL85!C90)</f>
        <v>1</v>
      </c>
      <c r="D90">
        <f>SUM(ELFL99:ELFL85!D90)</f>
        <v>0</v>
      </c>
      <c r="E90">
        <f>SUM(ELFL99:ELFL85!E90)</f>
        <v>0</v>
      </c>
      <c r="F90">
        <f>SUM(ELFL99:ELFL85!F90)</f>
        <v>0</v>
      </c>
      <c r="G90">
        <f>SUM(ELFL99:ELFL85!G90)</f>
        <v>1</v>
      </c>
      <c r="H90">
        <f>SUM(ELFL99:ELFL85!H90)</f>
        <v>0</v>
      </c>
      <c r="I90">
        <f>SUM(ELFL99:ELFL85!I90)</f>
        <v>1</v>
      </c>
      <c r="J90" s="9">
        <f t="shared" si="19"/>
        <v>-2</v>
      </c>
      <c r="K90" s="9">
        <f t="shared" si="20"/>
        <v>0</v>
      </c>
      <c r="L90" s="9">
        <f t="shared" si="25"/>
        <v>236</v>
      </c>
      <c r="M90" s="9">
        <f t="shared" si="26"/>
        <v>81</v>
      </c>
      <c r="N90" s="5">
        <f t="shared" si="21"/>
        <v>-1.4954954954954955</v>
      </c>
      <c r="O90" s="10">
        <f t="shared" si="27"/>
        <v>237.03603603603605</v>
      </c>
      <c r="P90" s="5">
        <f t="shared" si="22"/>
        <v>95.1951951951952</v>
      </c>
      <c r="Q90" s="9">
        <f t="shared" si="23"/>
        <v>3</v>
      </c>
      <c r="R90" s="9">
        <f t="shared" si="24"/>
        <v>1</v>
      </c>
    </row>
    <row r="91" spans="1:18" ht="15">
      <c r="A91" s="12">
        <v>32834</v>
      </c>
      <c r="B91">
        <f>SUM(ELFL99:ELFL85!B91)</f>
        <v>0</v>
      </c>
      <c r="C91">
        <f>SUM(ELFL99:ELFL85!C91)</f>
        <v>0</v>
      </c>
      <c r="D91">
        <f>SUM(ELFL99:ELFL85!D91)</f>
        <v>0</v>
      </c>
      <c r="E91">
        <f>SUM(ELFL99:ELFL85!E91)</f>
        <v>0</v>
      </c>
      <c r="F91">
        <f>SUM(ELFL99:ELFL85!F91)</f>
        <v>1</v>
      </c>
      <c r="G91">
        <f>SUM(ELFL99:ELFL85!G91)</f>
        <v>1</v>
      </c>
      <c r="H91">
        <f>SUM(ELFL99:ELFL85!H91)</f>
        <v>0</v>
      </c>
      <c r="I91">
        <f>SUM(ELFL99:ELFL85!I91)</f>
        <v>0</v>
      </c>
      <c r="J91" s="9">
        <f t="shared" si="19"/>
        <v>0</v>
      </c>
      <c r="K91" s="9">
        <f t="shared" si="20"/>
        <v>-2</v>
      </c>
      <c r="L91" s="9">
        <f t="shared" si="25"/>
        <v>236</v>
      </c>
      <c r="M91" s="9">
        <f t="shared" si="26"/>
        <v>79</v>
      </c>
      <c r="N91" s="5">
        <f t="shared" si="21"/>
        <v>-1.4954954954954955</v>
      </c>
      <c r="O91" s="10">
        <f t="shared" si="27"/>
        <v>235.54054054054055</v>
      </c>
      <c r="P91" s="5">
        <f t="shared" si="22"/>
        <v>94.59459459459458</v>
      </c>
      <c r="Q91" s="9">
        <f t="shared" si="23"/>
        <v>2</v>
      </c>
      <c r="R91" s="9">
        <f t="shared" si="24"/>
        <v>0</v>
      </c>
    </row>
    <row r="92" spans="1:18" ht="15">
      <c r="A92" s="12">
        <v>32835</v>
      </c>
      <c r="B92">
        <f>SUM(ELFL99:ELFL85!B92)</f>
        <v>0</v>
      </c>
      <c r="C92">
        <f>SUM(ELFL99:ELFL85!C92)</f>
        <v>0</v>
      </c>
      <c r="D92">
        <f>SUM(ELFL99:ELFL85!D92)</f>
        <v>1</v>
      </c>
      <c r="E92">
        <f>SUM(ELFL99:ELFL85!E92)</f>
        <v>0</v>
      </c>
      <c r="F92">
        <f>SUM(ELFL99:ELFL85!F92)</f>
        <v>0</v>
      </c>
      <c r="G92">
        <f>SUM(ELFL99:ELFL85!G92)</f>
        <v>1</v>
      </c>
      <c r="H92">
        <f>SUM(ELFL99:ELFL85!H92)</f>
        <v>1</v>
      </c>
      <c r="I92">
        <f>SUM(ELFL99:ELFL85!I92)</f>
        <v>0</v>
      </c>
      <c r="J92" s="9">
        <f t="shared" si="19"/>
        <v>1</v>
      </c>
      <c r="K92" s="9">
        <f t="shared" si="20"/>
        <v>0</v>
      </c>
      <c r="L92" s="9">
        <f t="shared" si="25"/>
        <v>237</v>
      </c>
      <c r="M92" s="9">
        <f t="shared" si="26"/>
        <v>79</v>
      </c>
      <c r="N92" s="5">
        <f t="shared" si="21"/>
        <v>0.7477477477477478</v>
      </c>
      <c r="O92" s="10">
        <f t="shared" si="27"/>
        <v>236.2882882882883</v>
      </c>
      <c r="P92" s="5">
        <f t="shared" si="22"/>
        <v>94.89489489489489</v>
      </c>
      <c r="Q92" s="9">
        <f t="shared" si="23"/>
        <v>1</v>
      </c>
      <c r="R92" s="9">
        <f t="shared" si="24"/>
        <v>2</v>
      </c>
    </row>
    <row r="93" spans="1:18" ht="15">
      <c r="A93" s="12">
        <v>32836</v>
      </c>
      <c r="B93">
        <f>SUM(ELFL99:ELFL85!B93)</f>
        <v>0</v>
      </c>
      <c r="C93">
        <f>SUM(ELFL99:ELFL85!C93)</f>
        <v>0</v>
      </c>
      <c r="D93">
        <f>SUM(ELFL99:ELFL85!D93)</f>
        <v>1</v>
      </c>
      <c r="E93">
        <f>SUM(ELFL99:ELFL85!E93)</f>
        <v>1</v>
      </c>
      <c r="F93">
        <f>SUM(ELFL99:ELFL85!F93)</f>
        <v>0</v>
      </c>
      <c r="G93">
        <f>SUM(ELFL99:ELFL85!G93)</f>
        <v>0</v>
      </c>
      <c r="H93">
        <f>SUM(ELFL99:ELFL85!H93)</f>
        <v>0</v>
      </c>
      <c r="I93">
        <f>SUM(ELFL99:ELFL85!I93)</f>
        <v>0</v>
      </c>
      <c r="J93" s="9">
        <f t="shared" si="19"/>
        <v>2</v>
      </c>
      <c r="K93" s="9">
        <f t="shared" si="20"/>
        <v>0</v>
      </c>
      <c r="L93" s="9">
        <f t="shared" si="25"/>
        <v>239</v>
      </c>
      <c r="M93" s="9">
        <f t="shared" si="26"/>
        <v>79</v>
      </c>
      <c r="N93" s="5">
        <f t="shared" si="21"/>
        <v>1.4954954954954955</v>
      </c>
      <c r="O93" s="10">
        <f t="shared" si="27"/>
        <v>237.7837837837838</v>
      </c>
      <c r="P93" s="5">
        <f t="shared" si="22"/>
        <v>95.49549549549549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>
        <f>SUM(ELFL99:ELFL85!B94)</f>
        <v>0</v>
      </c>
      <c r="C94">
        <f>SUM(ELFL99:ELFL85!C94)</f>
        <v>0</v>
      </c>
      <c r="D94">
        <f>SUM(ELFL99:ELFL85!D94)</f>
        <v>2</v>
      </c>
      <c r="E94">
        <f>SUM(ELFL99:ELFL85!E94)</f>
        <v>3</v>
      </c>
      <c r="F94">
        <f>SUM(ELFL99:ELFL85!F94)</f>
        <v>0</v>
      </c>
      <c r="G94">
        <f>SUM(ELFL99:ELFL85!G94)</f>
        <v>1</v>
      </c>
      <c r="H94">
        <f>SUM(ELFL99:ELFL85!H94)</f>
        <v>2</v>
      </c>
      <c r="I94">
        <f>SUM(ELFL99:ELFL85!I94)</f>
        <v>0</v>
      </c>
      <c r="J94" s="9">
        <f t="shared" si="19"/>
        <v>5</v>
      </c>
      <c r="K94" s="9">
        <f t="shared" si="20"/>
        <v>1</v>
      </c>
      <c r="L94" s="9">
        <f t="shared" si="25"/>
        <v>244</v>
      </c>
      <c r="M94" s="9">
        <f t="shared" si="26"/>
        <v>80</v>
      </c>
      <c r="N94" s="5">
        <f t="shared" si="21"/>
        <v>4.486486486486487</v>
      </c>
      <c r="O94" s="10">
        <f t="shared" si="27"/>
        <v>242.2702702702703</v>
      </c>
      <c r="P94" s="5">
        <f t="shared" si="22"/>
        <v>97.2972972972973</v>
      </c>
      <c r="Q94" s="9">
        <f t="shared" si="23"/>
        <v>1</v>
      </c>
      <c r="R94" s="9">
        <f t="shared" si="24"/>
        <v>7</v>
      </c>
    </row>
    <row r="95" spans="1:19" ht="15">
      <c r="A95" s="12">
        <v>32838</v>
      </c>
      <c r="B95">
        <f>SUM(ELFL99:ELFL85!B95)</f>
        <v>0</v>
      </c>
      <c r="C95">
        <f>SUM(ELFL99:ELFL85!C95)</f>
        <v>0</v>
      </c>
      <c r="D95">
        <f>SUM(ELFL99:ELFL85!D95)</f>
        <v>2</v>
      </c>
      <c r="E95">
        <f>SUM(ELFL99:ELFL85!E95)</f>
        <v>0</v>
      </c>
      <c r="F95">
        <f>SUM(ELFL99:ELFL85!F95)</f>
        <v>0</v>
      </c>
      <c r="G95">
        <f>SUM(ELFL99:ELFL85!G95)</f>
        <v>0</v>
      </c>
      <c r="H95">
        <f>SUM(ELFL99:ELFL85!H95)</f>
        <v>2</v>
      </c>
      <c r="I95">
        <f>SUM(ELFL99:ELFL85!I95)</f>
        <v>1</v>
      </c>
      <c r="J95" s="9">
        <f t="shared" si="19"/>
        <v>2</v>
      </c>
      <c r="K95" s="9">
        <f t="shared" si="20"/>
        <v>3</v>
      </c>
      <c r="L95" s="9">
        <f t="shared" si="25"/>
        <v>246</v>
      </c>
      <c r="M95" s="9">
        <f t="shared" si="26"/>
        <v>83</v>
      </c>
      <c r="N95" s="5">
        <f t="shared" si="21"/>
        <v>3.7387387387387387</v>
      </c>
      <c r="O95" s="10">
        <f t="shared" si="27"/>
        <v>246.00900900900902</v>
      </c>
      <c r="P95" s="5">
        <f t="shared" si="22"/>
        <v>98.7987987987988</v>
      </c>
      <c r="Q95" s="9">
        <f t="shared" si="23"/>
        <v>0</v>
      </c>
      <c r="R95" s="9">
        <f t="shared" si="24"/>
        <v>5</v>
      </c>
      <c r="S95" s="8" t="s">
        <v>54</v>
      </c>
    </row>
    <row r="96" spans="1:18" ht="15">
      <c r="A96" s="12">
        <v>32839</v>
      </c>
      <c r="B96">
        <f>SUM(ELFL99:ELFL85!B96)</f>
        <v>0</v>
      </c>
      <c r="C96">
        <f>SUM(ELFL99:ELFL85!C96)</f>
        <v>0</v>
      </c>
      <c r="D96">
        <f>SUM(ELFL99:ELFL85!D96)</f>
        <v>0</v>
      </c>
      <c r="E96">
        <f>SUM(ELFL99:ELFL85!E96)</f>
        <v>0</v>
      </c>
      <c r="F96">
        <f>SUM(ELFL99:ELFL85!F96)</f>
        <v>0</v>
      </c>
      <c r="G96">
        <f>SUM(ELFL99:ELFL85!G96)</f>
        <v>0</v>
      </c>
      <c r="H96">
        <f>SUM(ELFL99:ELFL85!H96)</f>
        <v>0</v>
      </c>
      <c r="I96">
        <f>SUM(ELFL99:ELFL85!I96)</f>
        <v>1</v>
      </c>
      <c r="J96" s="9">
        <f t="shared" si="19"/>
        <v>0</v>
      </c>
      <c r="K96" s="9">
        <f t="shared" si="20"/>
        <v>1</v>
      </c>
      <c r="L96" s="9">
        <f t="shared" si="25"/>
        <v>246</v>
      </c>
      <c r="M96" s="9">
        <f t="shared" si="26"/>
        <v>84</v>
      </c>
      <c r="N96" s="5">
        <f t="shared" si="21"/>
        <v>0.7477477477477478</v>
      </c>
      <c r="O96" s="10">
        <f t="shared" si="27"/>
        <v>246.75675675675677</v>
      </c>
      <c r="P96" s="5">
        <f t="shared" si="22"/>
        <v>99.09909909909909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>
        <f>SUM(ELFL99:ELFL85!B97)</f>
        <v>0</v>
      </c>
      <c r="C97">
        <f>SUM(ELFL99:ELFL85!C97)</f>
        <v>0</v>
      </c>
      <c r="D97">
        <f>SUM(ELFL99:ELFL85!D97)</f>
        <v>0</v>
      </c>
      <c r="E97">
        <f>SUM(ELFL99:ELFL85!E97)</f>
        <v>0</v>
      </c>
      <c r="F97">
        <f>SUM(ELFL99:ELFL85!F97)</f>
        <v>0</v>
      </c>
      <c r="G97">
        <f>SUM(ELFL99:ELFL85!G97)</f>
        <v>1</v>
      </c>
      <c r="H97">
        <f>SUM(ELFL99:ELFL85!H97)</f>
        <v>0</v>
      </c>
      <c r="I97">
        <f>SUM(ELFL99:ELFL85!I97)</f>
        <v>0</v>
      </c>
      <c r="J97" s="9">
        <f t="shared" si="19"/>
        <v>0</v>
      </c>
      <c r="K97" s="9">
        <f t="shared" si="20"/>
        <v>-1</v>
      </c>
      <c r="L97" s="9">
        <f t="shared" si="25"/>
        <v>246</v>
      </c>
      <c r="M97" s="9">
        <f t="shared" si="26"/>
        <v>83</v>
      </c>
      <c r="N97" s="5">
        <f t="shared" si="21"/>
        <v>-0.7477477477477478</v>
      </c>
      <c r="O97" s="10">
        <f t="shared" si="27"/>
        <v>246.00900900900902</v>
      </c>
      <c r="P97" s="5">
        <f t="shared" si="22"/>
        <v>98.7987987987988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>
        <f>SUM(ELFL99:ELFL85!B98)</f>
        <v>0</v>
      </c>
      <c r="C98">
        <f>SUM(ELFL99:ELFL85!C98)</f>
        <v>0</v>
      </c>
      <c r="D98">
        <f>SUM(ELFL99:ELFL85!D98)</f>
        <v>0</v>
      </c>
      <c r="E98">
        <f>SUM(ELFL99:ELFL85!E98)</f>
        <v>0</v>
      </c>
      <c r="F98">
        <f>SUM(ELFL99:ELFL85!F98)</f>
        <v>0</v>
      </c>
      <c r="G98">
        <f>SUM(ELFL99:ELFL85!G98)</f>
        <v>0</v>
      </c>
      <c r="H98">
        <f>SUM(ELFL99:ELFL85!H98)</f>
        <v>0</v>
      </c>
      <c r="I98">
        <f>SUM(ELFL99:ELFL85!I98)</f>
        <v>0</v>
      </c>
      <c r="J98" s="9">
        <f t="shared" si="19"/>
        <v>0</v>
      </c>
      <c r="K98" s="9">
        <f t="shared" si="20"/>
        <v>0</v>
      </c>
      <c r="L98" s="9">
        <f t="shared" si="25"/>
        <v>246</v>
      </c>
      <c r="M98" s="9">
        <f t="shared" si="26"/>
        <v>83</v>
      </c>
      <c r="N98" s="5">
        <f t="shared" si="21"/>
        <v>0</v>
      </c>
      <c r="O98" s="10">
        <f t="shared" si="27"/>
        <v>246.00900900900902</v>
      </c>
      <c r="P98" s="5">
        <f t="shared" si="22"/>
        <v>98.7987987987988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f>SUM(ELFL99:ELFL85!B99)</f>
        <v>0</v>
      </c>
      <c r="C99">
        <f>SUM(ELFL99:ELFL85!C99)</f>
        <v>0</v>
      </c>
      <c r="D99">
        <f>SUM(ELFL99:ELFL85!D99)</f>
        <v>0</v>
      </c>
      <c r="E99">
        <f>SUM(ELFL99:ELFL85!E99)</f>
        <v>1</v>
      </c>
      <c r="F99">
        <f>SUM(ELFL99:ELFL85!F99)</f>
        <v>1</v>
      </c>
      <c r="G99">
        <f>SUM(ELFL99:ELFL85!G99)</f>
        <v>0</v>
      </c>
      <c r="H99">
        <f>SUM(ELFL99:ELFL85!H99)</f>
        <v>0</v>
      </c>
      <c r="I99">
        <f>SUM(ELFL99:ELFL85!I99)</f>
        <v>0</v>
      </c>
      <c r="J99" s="9">
        <f t="shared" si="19"/>
        <v>1</v>
      </c>
      <c r="K99" s="9">
        <f t="shared" si="20"/>
        <v>-1</v>
      </c>
      <c r="L99" s="9">
        <f t="shared" si="25"/>
        <v>247</v>
      </c>
      <c r="M99" s="9">
        <f t="shared" si="26"/>
        <v>82</v>
      </c>
      <c r="N99" s="5">
        <f t="shared" si="21"/>
        <v>0</v>
      </c>
      <c r="O99" s="10">
        <f t="shared" si="27"/>
        <v>246.00900900900902</v>
      </c>
      <c r="P99" s="5">
        <f t="shared" si="22"/>
        <v>98.7987987987988</v>
      </c>
      <c r="Q99" s="9">
        <f t="shared" si="23"/>
        <v>1</v>
      </c>
      <c r="R99" s="9">
        <f t="shared" si="24"/>
        <v>1</v>
      </c>
    </row>
    <row r="100" spans="1:18" ht="15">
      <c r="A100" s="12">
        <v>32843</v>
      </c>
      <c r="B100">
        <f>SUM(ELFL99:ELFL85!B100)</f>
        <v>0</v>
      </c>
      <c r="C100">
        <f>SUM(ELFL99:ELFL85!C100)</f>
        <v>0</v>
      </c>
      <c r="D100">
        <f>SUM(ELFL99:ELFL85!D100)</f>
        <v>1</v>
      </c>
      <c r="E100">
        <f>SUM(ELFL99:ELFL85!E100)</f>
        <v>0</v>
      </c>
      <c r="F100">
        <f>SUM(ELFL99:ELFL85!F100)</f>
        <v>0</v>
      </c>
      <c r="G100">
        <f>SUM(ELFL99:ELFL85!G100)</f>
        <v>0</v>
      </c>
      <c r="H100">
        <f>SUM(ELFL99:ELFL85!H100)</f>
        <v>0</v>
      </c>
      <c r="I100">
        <f>SUM(ELFL99:ELFL85!I100)</f>
        <v>0</v>
      </c>
      <c r="J100" s="9">
        <f t="shared" si="19"/>
        <v>1</v>
      </c>
      <c r="K100" s="9">
        <f t="shared" si="20"/>
        <v>0</v>
      </c>
      <c r="L100" s="9">
        <f t="shared" si="25"/>
        <v>248</v>
      </c>
      <c r="M100" s="9">
        <f t="shared" si="26"/>
        <v>82</v>
      </c>
      <c r="N100" s="5">
        <f t="shared" si="21"/>
        <v>0.7477477477477478</v>
      </c>
      <c r="O100" s="10">
        <f t="shared" si="27"/>
        <v>246.75675675675677</v>
      </c>
      <c r="P100" s="5">
        <f>O100*100/$N$103</f>
        <v>99.09909909909909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>
        <f>SUM(ELFL99:ELFL85!B101)</f>
        <v>0</v>
      </c>
      <c r="C101">
        <f>SUM(ELFL99:ELFL85!C101)</f>
        <v>1</v>
      </c>
      <c r="D101">
        <f>SUM(ELFL99:ELFL85!D101)</f>
        <v>2</v>
      </c>
      <c r="E101">
        <f>SUM(ELFL99:ELFL85!E101)</f>
        <v>0</v>
      </c>
      <c r="F101">
        <f>SUM(ELFL99:ELFL85!F101)</f>
        <v>0</v>
      </c>
      <c r="G101">
        <f>SUM(ELFL99:ELFL85!G101)</f>
        <v>0</v>
      </c>
      <c r="H101">
        <f>SUM(ELFL99:ELFL85!H101)</f>
        <v>2</v>
      </c>
      <c r="I101">
        <f>SUM(ELFL99:ELFL85!I101)</f>
        <v>0</v>
      </c>
      <c r="J101" s="9">
        <f t="shared" si="19"/>
        <v>1</v>
      </c>
      <c r="K101" s="9">
        <f t="shared" si="20"/>
        <v>2</v>
      </c>
      <c r="L101" s="9">
        <f t="shared" si="25"/>
        <v>249</v>
      </c>
      <c r="M101" s="9">
        <f t="shared" si="26"/>
        <v>84</v>
      </c>
      <c r="N101" s="5">
        <f t="shared" si="21"/>
        <v>2.2432432432432434</v>
      </c>
      <c r="O101" s="10">
        <f>O100+N101</f>
        <v>249.00000000000003</v>
      </c>
      <c r="P101" s="5">
        <f>O101*100/$N$103</f>
        <v>100</v>
      </c>
      <c r="Q101" s="9">
        <f t="shared" si="23"/>
        <v>1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45</v>
      </c>
      <c r="C103" s="9">
        <f t="shared" si="28"/>
        <v>70</v>
      </c>
      <c r="D103" s="9">
        <f t="shared" si="28"/>
        <v>263</v>
      </c>
      <c r="E103" s="9">
        <f t="shared" si="28"/>
        <v>101</v>
      </c>
      <c r="F103" s="9">
        <f t="shared" si="28"/>
        <v>65</v>
      </c>
      <c r="G103" s="9">
        <f t="shared" si="28"/>
        <v>71</v>
      </c>
      <c r="H103" s="9">
        <f t="shared" si="28"/>
        <v>147</v>
      </c>
      <c r="I103" s="9">
        <f t="shared" si="28"/>
        <v>73</v>
      </c>
      <c r="J103" s="9">
        <f t="shared" si="28"/>
        <v>249</v>
      </c>
      <c r="K103" s="9">
        <f t="shared" si="28"/>
        <v>84</v>
      </c>
      <c r="N103" s="5">
        <f>SUM(N4:N101)</f>
        <v>249.00000000000003</v>
      </c>
      <c r="Q103" s="10">
        <f>SUM(Q4:Q101)</f>
        <v>251</v>
      </c>
      <c r="R103" s="10">
        <f>SUM(R4:R101)</f>
        <v>584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0.603448275862069</v>
      </c>
      <c r="O4" s="10">
        <f>N4</f>
        <v>0.603448275862069</v>
      </c>
      <c r="P4" s="5">
        <f aca="true" t="shared" si="3" ref="P4:P35">O4*100/$N$103</f>
        <v>1.7241379310344829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1.206896551724138</v>
      </c>
      <c r="AA4" s="5">
        <f aca="true" t="shared" si="6" ref="AA4:AA17">Z4*100/$Z$18</f>
        <v>3.4482758620689657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-0.603448275862069</v>
      </c>
      <c r="O5" s="10">
        <f aca="true" t="shared" si="9" ref="O5:O36">O4+N5</f>
        <v>0</v>
      </c>
      <c r="P5" s="5">
        <f t="shared" si="3"/>
        <v>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89</v>
      </c>
      <c r="W5"/>
      <c r="X5"/>
      <c r="Y5" s="1" t="s">
        <v>30</v>
      </c>
      <c r="Z5" s="10">
        <f>SUM(N11:N17)</f>
        <v>5.431034482758621</v>
      </c>
      <c r="AA5" s="5">
        <f t="shared" si="6"/>
        <v>15.517241379310345</v>
      </c>
      <c r="AB5" s="10">
        <f>SUM(Q11:Q17)+SUM(R11:R17)</f>
        <v>9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1.8103448275862069</v>
      </c>
      <c r="AA6" s="5">
        <f t="shared" si="6"/>
        <v>5.172413793103448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74.16666666666667</v>
      </c>
      <c r="W7"/>
      <c r="Y7" s="1" t="s">
        <v>34</v>
      </c>
      <c r="Z7" s="10">
        <f>SUM(N25:N31)</f>
        <v>0.603448275862069</v>
      </c>
      <c r="AA7" s="5">
        <f t="shared" si="6"/>
        <v>1.7241379310344829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>
        <v>3</v>
      </c>
      <c r="E8"/>
      <c r="F8"/>
      <c r="G8"/>
      <c r="H8"/>
      <c r="I8"/>
      <c r="J8" s="9">
        <f t="shared" si="0"/>
        <v>3</v>
      </c>
      <c r="K8" s="9">
        <f t="shared" si="1"/>
        <v>0</v>
      </c>
      <c r="L8" s="9">
        <f t="shared" si="7"/>
        <v>3</v>
      </c>
      <c r="M8" s="9">
        <f t="shared" si="8"/>
        <v>0</v>
      </c>
      <c r="N8" s="5">
        <f t="shared" si="2"/>
        <v>1.8103448275862069</v>
      </c>
      <c r="O8" s="10">
        <f t="shared" si="9"/>
        <v>1.8103448275862069</v>
      </c>
      <c r="P8" s="5">
        <f t="shared" si="3"/>
        <v>5.172413793103448</v>
      </c>
      <c r="Q8" s="9">
        <f t="shared" si="4"/>
        <v>0</v>
      </c>
      <c r="R8" s="9">
        <f t="shared" si="5"/>
        <v>3</v>
      </c>
      <c r="W8"/>
      <c r="X8" s="1" t="s">
        <v>35</v>
      </c>
      <c r="Z8" s="10">
        <f>SUM(N32:N38)</f>
        <v>3.6206896551724137</v>
      </c>
      <c r="AA8" s="5">
        <f t="shared" si="6"/>
        <v>10.344827586206897</v>
      </c>
      <c r="AB8" s="10">
        <f>SUM(Q32:Q38)+SUM(R32:R38)</f>
        <v>12</v>
      </c>
      <c r="AC8" s="10">
        <f>100*SUM(R32:R38)/AB8</f>
        <v>75</v>
      </c>
    </row>
    <row r="9" spans="1:29" ht="15">
      <c r="A9" s="12">
        <v>32752</v>
      </c>
      <c r="B9">
        <v>1</v>
      </c>
      <c r="C9"/>
      <c r="D9"/>
      <c r="E9"/>
      <c r="F9"/>
      <c r="G9"/>
      <c r="H9"/>
      <c r="I9"/>
      <c r="J9" s="9">
        <f t="shared" si="0"/>
        <v>-1</v>
      </c>
      <c r="K9" s="9">
        <f t="shared" si="1"/>
        <v>0</v>
      </c>
      <c r="L9" s="9">
        <f t="shared" si="7"/>
        <v>2</v>
      </c>
      <c r="M9" s="9">
        <f t="shared" si="8"/>
        <v>0</v>
      </c>
      <c r="N9" s="5">
        <f t="shared" si="2"/>
        <v>-0.603448275862069</v>
      </c>
      <c r="O9" s="10">
        <f t="shared" si="9"/>
        <v>1.206896551724138</v>
      </c>
      <c r="P9" s="5">
        <f t="shared" si="3"/>
        <v>3.4482758620689657</v>
      </c>
      <c r="Q9" s="9">
        <f t="shared" si="4"/>
        <v>1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10.86206896551724</v>
      </c>
      <c r="AA9" s="5">
        <f t="shared" si="6"/>
        <v>31.034482758620683</v>
      </c>
      <c r="AB9" s="10">
        <f>SUM(Q39:Q45)+SUM(R39:R45)</f>
        <v>30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1.206896551724138</v>
      </c>
      <c r="P10" s="5">
        <f t="shared" si="3"/>
        <v>3.4482758620689657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40.42553191489361</v>
      </c>
      <c r="W10"/>
      <c r="X10" s="8" t="s">
        <v>38</v>
      </c>
      <c r="Z10" s="10">
        <f>SUM(N46:N52)</f>
        <v>3.0172413793103448</v>
      </c>
      <c r="AA10" s="5">
        <f t="shared" si="6"/>
        <v>8.620689655172413</v>
      </c>
      <c r="AB10" s="10">
        <f>SUM(Q46:Q52)+SUM(R46:R52)</f>
        <v>7</v>
      </c>
      <c r="AC10" s="10">
        <f>100*SUM(R46:R52)/AB10</f>
        <v>85.71428571428571</v>
      </c>
    </row>
    <row r="11" spans="1:29" ht="15">
      <c r="A11" s="12">
        <v>32754</v>
      </c>
      <c r="B11"/>
      <c r="C11"/>
      <c r="D11">
        <v>1</v>
      </c>
      <c r="E1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0.603448275862069</v>
      </c>
      <c r="O11" s="10">
        <f t="shared" si="9"/>
        <v>1.8103448275862069</v>
      </c>
      <c r="P11" s="5">
        <f t="shared" si="3"/>
        <v>5.172413793103448</v>
      </c>
      <c r="Q11" s="9">
        <f t="shared" si="4"/>
        <v>0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35.714285714285715</v>
      </c>
      <c r="W11"/>
      <c r="Y11" s="8" t="s">
        <v>40</v>
      </c>
      <c r="Z11" s="10">
        <f>SUM(N53:N59)</f>
        <v>1.206896551724138</v>
      </c>
      <c r="AA11" s="5">
        <f t="shared" si="6"/>
        <v>3.4482758620689657</v>
      </c>
      <c r="AB11" s="10">
        <f>SUM(Q53:Q59)+SUM(R53:R59)</f>
        <v>10</v>
      </c>
      <c r="AC11" s="10">
        <f>100*SUM(R53:R59)/AB11</f>
        <v>60</v>
      </c>
    </row>
    <row r="12" spans="1:29" ht="15">
      <c r="A12" s="12">
        <v>32755</v>
      </c>
      <c r="B12"/>
      <c r="C12"/>
      <c r="D12">
        <v>1</v>
      </c>
      <c r="E12">
        <v>1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5</v>
      </c>
      <c r="M12" s="9">
        <f t="shared" si="8"/>
        <v>0</v>
      </c>
      <c r="N12" s="5">
        <f t="shared" si="2"/>
        <v>1.206896551724138</v>
      </c>
      <c r="O12" s="10">
        <f t="shared" si="9"/>
        <v>3.0172413793103448</v>
      </c>
      <c r="P12" s="5">
        <f t="shared" si="3"/>
        <v>8.620689655172413</v>
      </c>
      <c r="Q12" s="9">
        <f t="shared" si="4"/>
        <v>0</v>
      </c>
      <c r="R12" s="9">
        <f t="shared" si="5"/>
        <v>2</v>
      </c>
      <c r="U12" s="8" t="s">
        <v>41</v>
      </c>
      <c r="V12" s="5">
        <f>100*((E103+I103)/(E103+D103+I103+H103))</f>
        <v>38.20224719101123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/>
      <c r="C13"/>
      <c r="D13">
        <v>2</v>
      </c>
      <c r="E13"/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7</v>
      </c>
      <c r="M13" s="9">
        <f t="shared" si="8"/>
        <v>0</v>
      </c>
      <c r="N13" s="5">
        <f t="shared" si="2"/>
        <v>1.206896551724138</v>
      </c>
      <c r="O13" s="10">
        <f t="shared" si="9"/>
        <v>4.224137931034482</v>
      </c>
      <c r="P13" s="5">
        <f t="shared" si="3"/>
        <v>12.068965517241377</v>
      </c>
      <c r="Q13" s="9">
        <f t="shared" si="4"/>
        <v>0</v>
      </c>
      <c r="R13" s="9">
        <f t="shared" si="5"/>
        <v>2</v>
      </c>
      <c r="W13"/>
      <c r="Y13" s="8" t="s">
        <v>43</v>
      </c>
      <c r="Z13" s="10">
        <f>SUM(N67:N73)</f>
        <v>4.224137931034482</v>
      </c>
      <c r="AA13" s="5">
        <f t="shared" si="6"/>
        <v>12.068965517241377</v>
      </c>
      <c r="AB13" s="10">
        <f>SUM(Q67:Q73)+SUM(R67:R73)</f>
        <v>11</v>
      </c>
      <c r="AC13" s="10">
        <f>100*SUM(R67:R73)/AB13</f>
        <v>81.81818181818181</v>
      </c>
    </row>
    <row r="14" spans="1:29" ht="15">
      <c r="A14" s="12">
        <v>32757</v>
      </c>
      <c r="B14" s="11"/>
      <c r="C14" s="11"/>
      <c r="D14" s="11">
        <v>2</v>
      </c>
      <c r="E14" s="11">
        <v>2</v>
      </c>
      <c r="F14" s="11"/>
      <c r="G14" s="11"/>
      <c r="H14" s="11"/>
      <c r="I14" s="11"/>
      <c r="J14" s="9">
        <f t="shared" si="0"/>
        <v>4</v>
      </c>
      <c r="K14" s="9">
        <f t="shared" si="1"/>
        <v>0</v>
      </c>
      <c r="L14" s="9">
        <f t="shared" si="7"/>
        <v>11</v>
      </c>
      <c r="M14" s="9">
        <f t="shared" si="8"/>
        <v>0</v>
      </c>
      <c r="N14" s="5">
        <f t="shared" si="2"/>
        <v>2.413793103448276</v>
      </c>
      <c r="O14" s="10">
        <f t="shared" si="9"/>
        <v>6.637931034482758</v>
      </c>
      <c r="P14" s="5">
        <f t="shared" si="3"/>
        <v>18.96551724137931</v>
      </c>
      <c r="Q14" s="9">
        <f t="shared" si="4"/>
        <v>0</v>
      </c>
      <c r="R14" s="9">
        <f t="shared" si="5"/>
        <v>4</v>
      </c>
      <c r="T14" s="8"/>
      <c r="W14"/>
      <c r="X14" s="8" t="s">
        <v>44</v>
      </c>
      <c r="Z14" s="10">
        <f>SUM(N74:N80)</f>
        <v>1.206896551724138</v>
      </c>
      <c r="AA14" s="5">
        <f t="shared" si="6"/>
        <v>3.4482758620689657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11</v>
      </c>
      <c r="M15" s="9">
        <f t="shared" si="8"/>
        <v>0</v>
      </c>
      <c r="N15" s="5">
        <f t="shared" si="2"/>
        <v>0</v>
      </c>
      <c r="O15" s="10">
        <f t="shared" si="9"/>
        <v>6.637931034482758</v>
      </c>
      <c r="P15" s="5">
        <f t="shared" si="3"/>
        <v>18.96551724137931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1.206896551724138</v>
      </c>
      <c r="AA15" s="5">
        <f t="shared" si="6"/>
        <v>3.4482758620689657</v>
      </c>
      <c r="AB15" s="10">
        <f>SUM(Q81:Q87)+SUM(R81:R87)</f>
        <v>6</v>
      </c>
      <c r="AC15" s="10">
        <f>100*SUM(R81:R87)/AB15</f>
        <v>66.66666666666667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11</v>
      </c>
      <c r="M16" s="9">
        <f t="shared" si="8"/>
        <v>0</v>
      </c>
      <c r="N16" s="5">
        <f t="shared" si="2"/>
        <v>0</v>
      </c>
      <c r="O16" s="10">
        <f t="shared" si="9"/>
        <v>6.637931034482758</v>
      </c>
      <c r="P16" s="5">
        <f t="shared" si="3"/>
        <v>18.96551724137931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11</v>
      </c>
      <c r="M17" s="9">
        <f t="shared" si="8"/>
        <v>0</v>
      </c>
      <c r="N17" s="5">
        <f t="shared" si="2"/>
        <v>0</v>
      </c>
      <c r="O17" s="10">
        <f t="shared" si="9"/>
        <v>6.637931034482758</v>
      </c>
      <c r="P17" s="5">
        <f t="shared" si="3"/>
        <v>18.96551724137931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0.603448275862069</v>
      </c>
      <c r="AA17" s="5">
        <f t="shared" si="6"/>
        <v>1.7241379310344829</v>
      </c>
      <c r="AB17" s="10">
        <f>SUM(Q95:Q101)+SUM(R95:R101)</f>
        <v>3</v>
      </c>
      <c r="AC17" s="10">
        <f>100*SUM(R95:R101)/AB17</f>
        <v>66.66666666666667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11</v>
      </c>
      <c r="M18" s="9">
        <f t="shared" si="8"/>
        <v>0</v>
      </c>
      <c r="N18" s="5">
        <f t="shared" si="2"/>
        <v>0</v>
      </c>
      <c r="O18" s="10">
        <f t="shared" si="9"/>
        <v>6.637931034482758</v>
      </c>
      <c r="P18" s="5">
        <f t="shared" si="3"/>
        <v>18.96551724137931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11</v>
      </c>
      <c r="M19" s="9">
        <f t="shared" si="8"/>
        <v>0</v>
      </c>
      <c r="N19" s="5">
        <f t="shared" si="2"/>
        <v>0</v>
      </c>
      <c r="O19" s="10">
        <f t="shared" si="9"/>
        <v>6.637931034482758</v>
      </c>
      <c r="P19" s="5">
        <f t="shared" si="3"/>
        <v>18.96551724137931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>
        <v>1</v>
      </c>
      <c r="I20" s="11"/>
      <c r="J20" s="9">
        <f t="shared" si="0"/>
        <v>0</v>
      </c>
      <c r="K20" s="9">
        <f t="shared" si="1"/>
        <v>1</v>
      </c>
      <c r="L20" s="9">
        <f t="shared" si="7"/>
        <v>11</v>
      </c>
      <c r="M20" s="9">
        <f t="shared" si="8"/>
        <v>1</v>
      </c>
      <c r="N20" s="5">
        <f t="shared" si="2"/>
        <v>0.603448275862069</v>
      </c>
      <c r="O20" s="10">
        <f t="shared" si="9"/>
        <v>7.241379310344827</v>
      </c>
      <c r="P20" s="5">
        <f t="shared" si="3"/>
        <v>20.689655172413794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12</v>
      </c>
      <c r="M21" s="9">
        <f t="shared" si="8"/>
        <v>0</v>
      </c>
      <c r="N21" s="5">
        <f t="shared" si="2"/>
        <v>0</v>
      </c>
      <c r="O21" s="10">
        <f t="shared" si="9"/>
        <v>7.241379310344827</v>
      </c>
      <c r="P21" s="5">
        <f t="shared" si="3"/>
        <v>20.689655172413794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0</v>
      </c>
      <c r="O22" s="10">
        <f t="shared" si="9"/>
        <v>7.241379310344827</v>
      </c>
      <c r="P22" s="5">
        <f t="shared" si="3"/>
        <v>20.689655172413794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>
        <v>1</v>
      </c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8"/>
        <v>1</v>
      </c>
      <c r="N23" s="5">
        <f t="shared" si="2"/>
        <v>0.603448275862069</v>
      </c>
      <c r="O23" s="10">
        <f t="shared" si="9"/>
        <v>7.844827586206897</v>
      </c>
      <c r="P23" s="5">
        <f t="shared" si="3"/>
        <v>22.413793103448274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8"/>
        <v>2</v>
      </c>
      <c r="N24" s="5">
        <f t="shared" si="2"/>
        <v>0.603448275862069</v>
      </c>
      <c r="O24" s="10">
        <f t="shared" si="9"/>
        <v>8.448275862068966</v>
      </c>
      <c r="P24" s="5">
        <f t="shared" si="3"/>
        <v>24.13793103448276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12</v>
      </c>
      <c r="M25" s="9">
        <f t="shared" si="8"/>
        <v>3</v>
      </c>
      <c r="N25" s="5">
        <f t="shared" si="2"/>
        <v>0.603448275862069</v>
      </c>
      <c r="O25" s="10">
        <f t="shared" si="9"/>
        <v>9.051724137931036</v>
      </c>
      <c r="P25" s="5">
        <f t="shared" si="3"/>
        <v>25.862068965517246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13</v>
      </c>
      <c r="M26" s="9">
        <f t="shared" si="8"/>
        <v>4</v>
      </c>
      <c r="N26" s="5">
        <f t="shared" si="2"/>
        <v>1.206896551724138</v>
      </c>
      <c r="O26" s="10">
        <f t="shared" si="9"/>
        <v>10.258620689655174</v>
      </c>
      <c r="P26" s="5">
        <f t="shared" si="3"/>
        <v>29.310344827586214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13</v>
      </c>
      <c r="M27" s="9">
        <f t="shared" si="8"/>
        <v>4</v>
      </c>
      <c r="N27" s="5">
        <f t="shared" si="2"/>
        <v>0</v>
      </c>
      <c r="O27" s="10">
        <f t="shared" si="9"/>
        <v>10.258620689655174</v>
      </c>
      <c r="P27" s="5">
        <f t="shared" si="3"/>
        <v>29.310344827586214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/>
      <c r="D28"/>
      <c r="E28">
        <v>1</v>
      </c>
      <c r="F28"/>
      <c r="G28">
        <v>2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13</v>
      </c>
      <c r="M28" s="9">
        <f t="shared" si="8"/>
        <v>2</v>
      </c>
      <c r="N28" s="5">
        <f t="shared" si="2"/>
        <v>-1.206896551724138</v>
      </c>
      <c r="O28" s="10">
        <f t="shared" si="9"/>
        <v>9.051724137931036</v>
      </c>
      <c r="P28" s="5">
        <f t="shared" si="3"/>
        <v>25.862068965517246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>
        <v>1</v>
      </c>
      <c r="E29"/>
      <c r="F29">
        <v>1</v>
      </c>
      <c r="G29"/>
      <c r="H29"/>
      <c r="I29"/>
      <c r="J29" s="9">
        <f t="shared" si="0"/>
        <v>1</v>
      </c>
      <c r="K29" s="9">
        <f t="shared" si="1"/>
        <v>-1</v>
      </c>
      <c r="L29" s="9">
        <f t="shared" si="7"/>
        <v>14</v>
      </c>
      <c r="M29" s="9">
        <f t="shared" si="8"/>
        <v>1</v>
      </c>
      <c r="N29" s="5">
        <f t="shared" si="2"/>
        <v>0</v>
      </c>
      <c r="O29" s="10">
        <f t="shared" si="9"/>
        <v>9.051724137931036</v>
      </c>
      <c r="P29" s="5">
        <f t="shared" si="3"/>
        <v>25.862068965517246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14</v>
      </c>
      <c r="M30" s="9">
        <f t="shared" si="8"/>
        <v>1</v>
      </c>
      <c r="N30" s="5">
        <f t="shared" si="2"/>
        <v>0</v>
      </c>
      <c r="O30" s="10">
        <f t="shared" si="9"/>
        <v>9.051724137931036</v>
      </c>
      <c r="P30" s="5">
        <f t="shared" si="3"/>
        <v>25.862068965517246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14</v>
      </c>
      <c r="M31" s="9">
        <f t="shared" si="8"/>
        <v>1</v>
      </c>
      <c r="N31" s="5">
        <f t="shared" si="2"/>
        <v>0</v>
      </c>
      <c r="O31" s="10">
        <f t="shared" si="9"/>
        <v>9.051724137931036</v>
      </c>
      <c r="P31" s="5">
        <f t="shared" si="3"/>
        <v>25.862068965517246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14</v>
      </c>
      <c r="M32" s="9">
        <f t="shared" si="8"/>
        <v>1</v>
      </c>
      <c r="N32" s="5">
        <f t="shared" si="2"/>
        <v>0</v>
      </c>
      <c r="O32" s="10">
        <f t="shared" si="9"/>
        <v>9.051724137931036</v>
      </c>
      <c r="P32" s="5">
        <f t="shared" si="3"/>
        <v>25.862068965517246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14</v>
      </c>
      <c r="M33" s="9">
        <f t="shared" si="8"/>
        <v>1</v>
      </c>
      <c r="N33" s="5">
        <f t="shared" si="2"/>
        <v>0</v>
      </c>
      <c r="O33" s="10">
        <f t="shared" si="9"/>
        <v>9.051724137931036</v>
      </c>
      <c r="P33" s="5">
        <f t="shared" si="3"/>
        <v>25.862068965517246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>
        <v>1</v>
      </c>
      <c r="E34" s="11"/>
      <c r="F34">
        <v>1</v>
      </c>
      <c r="G34"/>
      <c r="H34" s="11">
        <v>2</v>
      </c>
      <c r="I34" s="11"/>
      <c r="J34" s="9">
        <f t="shared" si="0"/>
        <v>1</v>
      </c>
      <c r="K34" s="9">
        <f t="shared" si="1"/>
        <v>1</v>
      </c>
      <c r="L34" s="9">
        <f t="shared" si="7"/>
        <v>15</v>
      </c>
      <c r="M34" s="9">
        <f t="shared" si="8"/>
        <v>2</v>
      </c>
      <c r="N34" s="5">
        <f t="shared" si="2"/>
        <v>1.206896551724138</v>
      </c>
      <c r="O34" s="10">
        <f t="shared" si="9"/>
        <v>10.258620689655174</v>
      </c>
      <c r="P34" s="5">
        <f t="shared" si="3"/>
        <v>29.310344827586214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/>
      <c r="E35"/>
      <c r="F35">
        <v>1</v>
      </c>
      <c r="G35"/>
      <c r="H35"/>
      <c r="I35">
        <v>2</v>
      </c>
      <c r="J35" s="9">
        <f t="shared" si="0"/>
        <v>0</v>
      </c>
      <c r="K35" s="9">
        <f t="shared" si="1"/>
        <v>1</v>
      </c>
      <c r="L35" s="9">
        <f t="shared" si="7"/>
        <v>15</v>
      </c>
      <c r="M35" s="9">
        <f t="shared" si="8"/>
        <v>3</v>
      </c>
      <c r="N35" s="5">
        <f t="shared" si="2"/>
        <v>0.603448275862069</v>
      </c>
      <c r="O35" s="10">
        <f t="shared" si="9"/>
        <v>10.862068965517244</v>
      </c>
      <c r="P35" s="5">
        <f t="shared" si="3"/>
        <v>31.034482758620697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/>
      <c r="E36">
        <v>1</v>
      </c>
      <c r="F36"/>
      <c r="G36">
        <v>1</v>
      </c>
      <c r="H36">
        <v>2</v>
      </c>
      <c r="I36"/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7"/>
        <v>16</v>
      </c>
      <c r="M36" s="9">
        <f t="shared" si="8"/>
        <v>4</v>
      </c>
      <c r="N36" s="5">
        <f aca="true" t="shared" si="12" ref="N36:N67">(+J36+K36)*($J$103/($J$103+$K$103))</f>
        <v>1.206896551724138</v>
      </c>
      <c r="O36" s="10">
        <f t="shared" si="9"/>
        <v>12.06896551724138</v>
      </c>
      <c r="P36" s="5">
        <f aca="true" t="shared" si="13" ref="P36:P67">O36*100/$N$103</f>
        <v>34.48275862068966</v>
      </c>
      <c r="Q36" s="9">
        <f aca="true" t="shared" si="14" ref="Q36:Q67">+B36+C36+F36+G36</f>
        <v>1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17</v>
      </c>
      <c r="M37" s="9">
        <f aca="true" t="shared" si="17" ref="M37:M68">M36+K37</f>
        <v>4</v>
      </c>
      <c r="N37" s="5">
        <f t="shared" si="12"/>
        <v>0.603448275862069</v>
      </c>
      <c r="O37" s="10">
        <f aca="true" t="shared" si="18" ref="O37:O68">O36+N37</f>
        <v>12.67241379310345</v>
      </c>
      <c r="P37" s="5">
        <f t="shared" si="13"/>
        <v>36.20689655172415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17</v>
      </c>
      <c r="M38" s="9">
        <f t="shared" si="17"/>
        <v>4</v>
      </c>
      <c r="N38" s="5">
        <f t="shared" si="12"/>
        <v>0</v>
      </c>
      <c r="O38" s="10">
        <f t="shared" si="18"/>
        <v>12.67241379310345</v>
      </c>
      <c r="P38" s="5">
        <f t="shared" si="13"/>
        <v>36.20689655172415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>
        <v>1</v>
      </c>
      <c r="F39"/>
      <c r="G39"/>
      <c r="H39"/>
      <c r="I39">
        <v>1</v>
      </c>
      <c r="J39" s="9">
        <f t="shared" si="10"/>
        <v>2</v>
      </c>
      <c r="K39" s="9">
        <f t="shared" si="11"/>
        <v>1</v>
      </c>
      <c r="L39" s="9">
        <f t="shared" si="16"/>
        <v>19</v>
      </c>
      <c r="M39" s="9">
        <f t="shared" si="17"/>
        <v>5</v>
      </c>
      <c r="N39" s="5">
        <f t="shared" si="12"/>
        <v>1.8103448275862069</v>
      </c>
      <c r="O39" s="10">
        <f t="shared" si="18"/>
        <v>14.482758620689657</v>
      </c>
      <c r="P39" s="5">
        <f t="shared" si="13"/>
        <v>41.37931034482759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1</v>
      </c>
      <c r="H40">
        <v>1</v>
      </c>
      <c r="I40"/>
      <c r="J40" s="9">
        <f t="shared" si="10"/>
        <v>0</v>
      </c>
      <c r="K40" s="9">
        <f t="shared" si="11"/>
        <v>0</v>
      </c>
      <c r="L40" s="9">
        <f t="shared" si="16"/>
        <v>19</v>
      </c>
      <c r="M40" s="9">
        <f t="shared" si="17"/>
        <v>5</v>
      </c>
      <c r="N40" s="5">
        <f t="shared" si="12"/>
        <v>0</v>
      </c>
      <c r="O40" s="10">
        <f t="shared" si="18"/>
        <v>14.482758620689657</v>
      </c>
      <c r="P40" s="5">
        <f t="shared" si="13"/>
        <v>41.37931034482759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>
        <v>1</v>
      </c>
      <c r="H41">
        <v>1</v>
      </c>
      <c r="I41"/>
      <c r="J41" s="9">
        <f t="shared" si="10"/>
        <v>2</v>
      </c>
      <c r="K41" s="9">
        <f t="shared" si="11"/>
        <v>0</v>
      </c>
      <c r="L41" s="9">
        <f t="shared" si="16"/>
        <v>21</v>
      </c>
      <c r="M41" s="9">
        <f t="shared" si="17"/>
        <v>5</v>
      </c>
      <c r="N41" s="5">
        <f t="shared" si="12"/>
        <v>1.206896551724138</v>
      </c>
      <c r="O41" s="10">
        <f t="shared" si="18"/>
        <v>15.689655172413794</v>
      </c>
      <c r="P41" s="5">
        <f t="shared" si="13"/>
        <v>44.82758620689655</v>
      </c>
      <c r="Q41" s="9">
        <f t="shared" si="14"/>
        <v>1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>
        <v>2</v>
      </c>
      <c r="I42" s="11">
        <v>1</v>
      </c>
      <c r="J42" s="9">
        <f t="shared" si="10"/>
        <v>0</v>
      </c>
      <c r="K42" s="9">
        <f t="shared" si="11"/>
        <v>3</v>
      </c>
      <c r="L42" s="9">
        <f t="shared" si="16"/>
        <v>21</v>
      </c>
      <c r="M42" s="9">
        <f t="shared" si="17"/>
        <v>8</v>
      </c>
      <c r="N42" s="5">
        <f t="shared" si="12"/>
        <v>1.8103448275862069</v>
      </c>
      <c r="O42" s="10">
        <f t="shared" si="18"/>
        <v>17.5</v>
      </c>
      <c r="P42" s="5">
        <f t="shared" si="13"/>
        <v>50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>
        <v>2</v>
      </c>
      <c r="C43"/>
      <c r="D43">
        <v>1</v>
      </c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20</v>
      </c>
      <c r="M43" s="9">
        <f t="shared" si="17"/>
        <v>9</v>
      </c>
      <c r="N43" s="5">
        <f t="shared" si="12"/>
        <v>0</v>
      </c>
      <c r="O43" s="10">
        <f t="shared" si="18"/>
        <v>17.5</v>
      </c>
      <c r="P43" s="5">
        <f t="shared" si="13"/>
        <v>50</v>
      </c>
      <c r="Q43" s="9">
        <f t="shared" si="14"/>
        <v>2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>
        <v>1</v>
      </c>
      <c r="G44"/>
      <c r="H44">
        <v>4</v>
      </c>
      <c r="I44"/>
      <c r="J44" s="9">
        <f t="shared" si="10"/>
        <v>0</v>
      </c>
      <c r="K44" s="9">
        <f t="shared" si="11"/>
        <v>3</v>
      </c>
      <c r="L44" s="9">
        <f t="shared" si="16"/>
        <v>20</v>
      </c>
      <c r="M44" s="9">
        <f t="shared" si="17"/>
        <v>12</v>
      </c>
      <c r="N44" s="5">
        <f t="shared" si="12"/>
        <v>1.8103448275862069</v>
      </c>
      <c r="O44" s="10">
        <f t="shared" si="18"/>
        <v>19.310344827586206</v>
      </c>
      <c r="P44" s="5">
        <f t="shared" si="13"/>
        <v>55.17241379310345</v>
      </c>
      <c r="Q44" s="9">
        <f t="shared" si="14"/>
        <v>1</v>
      </c>
      <c r="R44" s="9">
        <f t="shared" si="15"/>
        <v>4</v>
      </c>
    </row>
    <row r="45" spans="1:18" ht="15">
      <c r="A45" s="12">
        <v>32788</v>
      </c>
      <c r="B45"/>
      <c r="C45"/>
      <c r="D45" s="11">
        <v>4</v>
      </c>
      <c r="E45" s="11">
        <v>1</v>
      </c>
      <c r="F45"/>
      <c r="G45">
        <v>1</v>
      </c>
      <c r="H45" s="11">
        <v>1</v>
      </c>
      <c r="I45" s="11">
        <v>2</v>
      </c>
      <c r="J45" s="9">
        <f t="shared" si="10"/>
        <v>5</v>
      </c>
      <c r="K45" s="9">
        <f t="shared" si="11"/>
        <v>2</v>
      </c>
      <c r="L45" s="9">
        <f t="shared" si="16"/>
        <v>25</v>
      </c>
      <c r="M45" s="9">
        <f t="shared" si="17"/>
        <v>14</v>
      </c>
      <c r="N45" s="5">
        <f t="shared" si="12"/>
        <v>4.224137931034482</v>
      </c>
      <c r="O45" s="10">
        <f t="shared" si="18"/>
        <v>23.53448275862069</v>
      </c>
      <c r="P45" s="5">
        <f t="shared" si="13"/>
        <v>67.24137931034483</v>
      </c>
      <c r="Q45" s="9">
        <f t="shared" si="14"/>
        <v>1</v>
      </c>
      <c r="R45" s="9">
        <f t="shared" si="15"/>
        <v>8</v>
      </c>
    </row>
    <row r="46" spans="1:18" ht="15">
      <c r="A46" s="12">
        <v>32789</v>
      </c>
      <c r="B46"/>
      <c r="C46"/>
      <c r="D46"/>
      <c r="E46">
        <v>1</v>
      </c>
      <c r="F46"/>
      <c r="G46"/>
      <c r="H46">
        <v>1</v>
      </c>
      <c r="I46">
        <v>1</v>
      </c>
      <c r="J46" s="9">
        <f t="shared" si="10"/>
        <v>1</v>
      </c>
      <c r="K46" s="9">
        <f t="shared" si="11"/>
        <v>2</v>
      </c>
      <c r="L46" s="9">
        <f t="shared" si="16"/>
        <v>26</v>
      </c>
      <c r="M46" s="9">
        <f t="shared" si="17"/>
        <v>16</v>
      </c>
      <c r="N46" s="5">
        <f t="shared" si="12"/>
        <v>1.8103448275862069</v>
      </c>
      <c r="O46" s="10">
        <f t="shared" si="18"/>
        <v>25.344827586206897</v>
      </c>
      <c r="P46" s="5">
        <f t="shared" si="13"/>
        <v>72.41379310344828</v>
      </c>
      <c r="Q46" s="9">
        <f t="shared" si="14"/>
        <v>0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26</v>
      </c>
      <c r="M47" s="9">
        <f t="shared" si="17"/>
        <v>16</v>
      </c>
      <c r="N47" s="5">
        <f t="shared" si="12"/>
        <v>0</v>
      </c>
      <c r="O47" s="10">
        <f t="shared" si="18"/>
        <v>25.344827586206897</v>
      </c>
      <c r="P47" s="5">
        <f t="shared" si="13"/>
        <v>72.41379310344828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26</v>
      </c>
      <c r="M48" s="9">
        <f t="shared" si="17"/>
        <v>16</v>
      </c>
      <c r="N48" s="5">
        <f t="shared" si="12"/>
        <v>0</v>
      </c>
      <c r="O48" s="10">
        <f t="shared" si="18"/>
        <v>25.344827586206897</v>
      </c>
      <c r="P48" s="5">
        <f t="shared" si="13"/>
        <v>72.41379310344828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>
        <v>1</v>
      </c>
      <c r="I49" s="11">
        <v>1</v>
      </c>
      <c r="J49" s="9">
        <f t="shared" si="10"/>
        <v>0</v>
      </c>
      <c r="K49" s="9">
        <f t="shared" si="11"/>
        <v>2</v>
      </c>
      <c r="L49" s="9">
        <f t="shared" si="16"/>
        <v>26</v>
      </c>
      <c r="M49" s="9">
        <f t="shared" si="17"/>
        <v>18</v>
      </c>
      <c r="N49" s="5">
        <f t="shared" si="12"/>
        <v>1.206896551724138</v>
      </c>
      <c r="O49" s="10">
        <f t="shared" si="18"/>
        <v>26.551724137931036</v>
      </c>
      <c r="P49" s="5">
        <f t="shared" si="13"/>
        <v>75.86206896551725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26</v>
      </c>
      <c r="M50" s="9">
        <f t="shared" si="17"/>
        <v>18</v>
      </c>
      <c r="N50" s="5">
        <f t="shared" si="12"/>
        <v>0</v>
      </c>
      <c r="O50" s="10">
        <f t="shared" si="18"/>
        <v>26.551724137931036</v>
      </c>
      <c r="P50" s="5">
        <f t="shared" si="13"/>
        <v>75.86206896551725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26</v>
      </c>
      <c r="M51" s="9">
        <f t="shared" si="17"/>
        <v>18</v>
      </c>
      <c r="N51" s="5">
        <f t="shared" si="12"/>
        <v>0</v>
      </c>
      <c r="O51" s="10">
        <f t="shared" si="18"/>
        <v>26.551724137931036</v>
      </c>
      <c r="P51" s="5">
        <f t="shared" si="13"/>
        <v>75.86206896551725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27</v>
      </c>
      <c r="M52" s="9">
        <f t="shared" si="17"/>
        <v>17</v>
      </c>
      <c r="N52" s="5">
        <f t="shared" si="12"/>
        <v>0</v>
      </c>
      <c r="O52" s="10">
        <f t="shared" si="18"/>
        <v>26.551724137931036</v>
      </c>
      <c r="P52" s="5">
        <f t="shared" si="13"/>
        <v>75.86206896551725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>
        <v>1</v>
      </c>
      <c r="H53">
        <v>1</v>
      </c>
      <c r="I53"/>
      <c r="J53" s="9">
        <f t="shared" si="10"/>
        <v>0</v>
      </c>
      <c r="K53" s="9">
        <f t="shared" si="11"/>
        <v>0</v>
      </c>
      <c r="L53" s="9">
        <f t="shared" si="16"/>
        <v>27</v>
      </c>
      <c r="M53" s="9">
        <f t="shared" si="17"/>
        <v>17</v>
      </c>
      <c r="N53" s="5">
        <f t="shared" si="12"/>
        <v>0</v>
      </c>
      <c r="O53" s="10">
        <f t="shared" si="18"/>
        <v>26.551724137931036</v>
      </c>
      <c r="P53" s="5">
        <f t="shared" si="13"/>
        <v>75.86206896551725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>
        <v>1</v>
      </c>
      <c r="I54" s="11">
        <v>1</v>
      </c>
      <c r="J54" s="9">
        <f t="shared" si="10"/>
        <v>1</v>
      </c>
      <c r="K54" s="9">
        <f t="shared" si="11"/>
        <v>2</v>
      </c>
      <c r="L54" s="9">
        <f t="shared" si="16"/>
        <v>28</v>
      </c>
      <c r="M54" s="9">
        <f t="shared" si="17"/>
        <v>19</v>
      </c>
      <c r="N54" s="5">
        <f t="shared" si="12"/>
        <v>1.8103448275862069</v>
      </c>
      <c r="O54" s="10">
        <f t="shared" si="18"/>
        <v>28.362068965517242</v>
      </c>
      <c r="P54" s="5">
        <f t="shared" si="13"/>
        <v>81.0344827586207</v>
      </c>
      <c r="Q54" s="9">
        <f t="shared" si="14"/>
        <v>0</v>
      </c>
      <c r="R54" s="9">
        <f t="shared" si="15"/>
        <v>3</v>
      </c>
    </row>
    <row r="55" spans="1:18" ht="15">
      <c r="A55" s="12">
        <v>32798</v>
      </c>
      <c r="B55">
        <v>1</v>
      </c>
      <c r="C55"/>
      <c r="D55">
        <v>1</v>
      </c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28</v>
      </c>
      <c r="M55" s="9">
        <f t="shared" si="17"/>
        <v>18</v>
      </c>
      <c r="N55" s="5">
        <f t="shared" si="12"/>
        <v>-0.603448275862069</v>
      </c>
      <c r="O55" s="10">
        <f t="shared" si="18"/>
        <v>27.758620689655174</v>
      </c>
      <c r="P55" s="5">
        <f t="shared" si="13"/>
        <v>79.3103448275862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1</v>
      </c>
      <c r="J56" s="9">
        <f t="shared" si="10"/>
        <v>-1</v>
      </c>
      <c r="K56" s="9">
        <f t="shared" si="11"/>
        <v>1</v>
      </c>
      <c r="L56" s="9">
        <f t="shared" si="16"/>
        <v>27</v>
      </c>
      <c r="M56" s="9">
        <f t="shared" si="17"/>
        <v>19</v>
      </c>
      <c r="N56" s="5">
        <f t="shared" si="12"/>
        <v>0</v>
      </c>
      <c r="O56" s="10">
        <f t="shared" si="18"/>
        <v>27.758620689655174</v>
      </c>
      <c r="P56" s="5">
        <f t="shared" si="13"/>
        <v>79.3103448275862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27</v>
      </c>
      <c r="M57" s="9">
        <f t="shared" si="17"/>
        <v>19</v>
      </c>
      <c r="N57" s="5">
        <f t="shared" si="12"/>
        <v>0</v>
      </c>
      <c r="O57" s="10">
        <f t="shared" si="18"/>
        <v>27.758620689655174</v>
      </c>
      <c r="P57" s="5">
        <f t="shared" si="13"/>
        <v>79.3103448275862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27</v>
      </c>
      <c r="M58" s="9">
        <f t="shared" si="17"/>
        <v>19</v>
      </c>
      <c r="N58" s="5">
        <f t="shared" si="12"/>
        <v>0</v>
      </c>
      <c r="O58" s="10">
        <f t="shared" si="18"/>
        <v>27.758620689655174</v>
      </c>
      <c r="P58" s="5">
        <f t="shared" si="13"/>
        <v>79.3103448275862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27</v>
      </c>
      <c r="M59" s="9">
        <f t="shared" si="17"/>
        <v>19</v>
      </c>
      <c r="N59" s="5">
        <f t="shared" si="12"/>
        <v>0</v>
      </c>
      <c r="O59" s="10">
        <f t="shared" si="18"/>
        <v>27.758620689655174</v>
      </c>
      <c r="P59" s="5">
        <f t="shared" si="13"/>
        <v>79.3103448275862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2</v>
      </c>
      <c r="E60"/>
      <c r="F60"/>
      <c r="G60">
        <v>1</v>
      </c>
      <c r="H60"/>
      <c r="I60"/>
      <c r="J60" s="9">
        <f t="shared" si="10"/>
        <v>2</v>
      </c>
      <c r="K60" s="9">
        <f t="shared" si="11"/>
        <v>-1</v>
      </c>
      <c r="L60" s="9">
        <f t="shared" si="16"/>
        <v>29</v>
      </c>
      <c r="M60" s="9">
        <f t="shared" si="17"/>
        <v>18</v>
      </c>
      <c r="N60" s="5">
        <f t="shared" si="12"/>
        <v>0.603448275862069</v>
      </c>
      <c r="O60" s="10">
        <f t="shared" si="18"/>
        <v>28.362068965517242</v>
      </c>
      <c r="P60" s="5">
        <f t="shared" si="13"/>
        <v>81.0344827586207</v>
      </c>
      <c r="Q60" s="9">
        <f t="shared" si="14"/>
        <v>1</v>
      </c>
      <c r="R60" s="9">
        <f t="shared" si="15"/>
        <v>2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29</v>
      </c>
      <c r="M61" s="9">
        <f t="shared" si="17"/>
        <v>18</v>
      </c>
      <c r="N61" s="5">
        <f t="shared" si="12"/>
        <v>0</v>
      </c>
      <c r="O61" s="10">
        <f t="shared" si="18"/>
        <v>28.362068965517242</v>
      </c>
      <c r="P61" s="5">
        <f t="shared" si="13"/>
        <v>81.0344827586207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29</v>
      </c>
      <c r="M62" s="9">
        <f t="shared" si="17"/>
        <v>18</v>
      </c>
      <c r="N62" s="5">
        <f t="shared" si="12"/>
        <v>0</v>
      </c>
      <c r="O62" s="10">
        <f t="shared" si="18"/>
        <v>28.362068965517242</v>
      </c>
      <c r="P62" s="5">
        <f t="shared" si="13"/>
        <v>81.0344827586207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29</v>
      </c>
      <c r="M63" s="9">
        <f t="shared" si="17"/>
        <v>18</v>
      </c>
      <c r="N63" s="5">
        <f t="shared" si="12"/>
        <v>0</v>
      </c>
      <c r="O63" s="10">
        <f t="shared" si="18"/>
        <v>28.362068965517242</v>
      </c>
      <c r="P63" s="5">
        <f t="shared" si="13"/>
        <v>81.0344827586207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29</v>
      </c>
      <c r="M64" s="9">
        <f t="shared" si="17"/>
        <v>18</v>
      </c>
      <c r="N64" s="5">
        <f t="shared" si="12"/>
        <v>0</v>
      </c>
      <c r="O64" s="10">
        <f t="shared" si="18"/>
        <v>28.362068965517242</v>
      </c>
      <c r="P64" s="5">
        <f t="shared" si="13"/>
        <v>81.0344827586207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>
        <v>1</v>
      </c>
      <c r="G65"/>
      <c r="H65"/>
      <c r="I65"/>
      <c r="J65" s="9">
        <f t="shared" si="10"/>
        <v>0</v>
      </c>
      <c r="K65" s="9">
        <f t="shared" si="11"/>
        <v>-1</v>
      </c>
      <c r="L65" s="9">
        <f t="shared" si="16"/>
        <v>29</v>
      </c>
      <c r="M65" s="9">
        <f t="shared" si="17"/>
        <v>17</v>
      </c>
      <c r="N65" s="5">
        <f t="shared" si="12"/>
        <v>-0.603448275862069</v>
      </c>
      <c r="O65" s="10">
        <f t="shared" si="18"/>
        <v>27.758620689655174</v>
      </c>
      <c r="P65" s="5">
        <f t="shared" si="13"/>
        <v>79.3103448275862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29</v>
      </c>
      <c r="M66" s="9">
        <f t="shared" si="17"/>
        <v>17</v>
      </c>
      <c r="N66" s="5">
        <f t="shared" si="12"/>
        <v>0</v>
      </c>
      <c r="O66" s="10">
        <f t="shared" si="18"/>
        <v>27.758620689655174</v>
      </c>
      <c r="P66" s="5">
        <f t="shared" si="13"/>
        <v>79.3103448275862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29</v>
      </c>
      <c r="M67" s="9">
        <f t="shared" si="17"/>
        <v>17</v>
      </c>
      <c r="N67" s="5">
        <f t="shared" si="12"/>
        <v>0</v>
      </c>
      <c r="O67" s="10">
        <f t="shared" si="18"/>
        <v>27.758620689655174</v>
      </c>
      <c r="P67" s="5">
        <f t="shared" si="13"/>
        <v>79.3103448275862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29</v>
      </c>
      <c r="M68" s="9">
        <f t="shared" si="17"/>
        <v>17</v>
      </c>
      <c r="N68" s="5">
        <f aca="true" t="shared" si="21" ref="N68:N101">(+J68+K68)*($J$103/($J$103+$K$103))</f>
        <v>0</v>
      </c>
      <c r="O68" s="10">
        <f t="shared" si="18"/>
        <v>27.758620689655174</v>
      </c>
      <c r="P68" s="5">
        <f aca="true" t="shared" si="22" ref="P68:P99">O68*100/$N$103</f>
        <v>79.3103448275862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30</v>
      </c>
      <c r="M69" s="9">
        <f aca="true" t="shared" si="26" ref="M69:M101">M68+K69</f>
        <v>17</v>
      </c>
      <c r="N69" s="5">
        <f t="shared" si="21"/>
        <v>0.603448275862069</v>
      </c>
      <c r="O69" s="10">
        <f aca="true" t="shared" si="27" ref="O69:O100">O68+N69</f>
        <v>28.362068965517242</v>
      </c>
      <c r="P69" s="5">
        <f t="shared" si="22"/>
        <v>81.0344827586207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>
        <v>1</v>
      </c>
      <c r="E70" s="11">
        <v>2</v>
      </c>
      <c r="F70" s="11"/>
      <c r="G70">
        <v>1</v>
      </c>
      <c r="H70" s="11">
        <v>2</v>
      </c>
      <c r="I70" s="11">
        <v>1</v>
      </c>
      <c r="J70" s="9">
        <f t="shared" si="19"/>
        <v>3</v>
      </c>
      <c r="K70" s="9">
        <f t="shared" si="20"/>
        <v>2</v>
      </c>
      <c r="L70" s="9">
        <f t="shared" si="25"/>
        <v>33</v>
      </c>
      <c r="M70" s="9">
        <f t="shared" si="26"/>
        <v>19</v>
      </c>
      <c r="N70" s="5">
        <f t="shared" si="21"/>
        <v>3.0172413793103448</v>
      </c>
      <c r="O70" s="10">
        <f t="shared" si="27"/>
        <v>31.379310344827587</v>
      </c>
      <c r="P70" s="5">
        <f t="shared" si="22"/>
        <v>89.6551724137931</v>
      </c>
      <c r="Q70" s="9">
        <f t="shared" si="23"/>
        <v>1</v>
      </c>
      <c r="R70" s="9">
        <f t="shared" si="24"/>
        <v>6</v>
      </c>
    </row>
    <row r="71" spans="1:18" ht="15">
      <c r="A71" s="12">
        <v>32814</v>
      </c>
      <c r="B71"/>
      <c r="C71">
        <v>1</v>
      </c>
      <c r="D71"/>
      <c r="E71">
        <v>2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34</v>
      </c>
      <c r="M71" s="9">
        <f t="shared" si="26"/>
        <v>19</v>
      </c>
      <c r="N71" s="5">
        <f t="shared" si="21"/>
        <v>0.603448275862069</v>
      </c>
      <c r="O71" s="10">
        <f t="shared" si="27"/>
        <v>31.982758620689655</v>
      </c>
      <c r="P71" s="5">
        <f t="shared" si="22"/>
        <v>91.37931034482759</v>
      </c>
      <c r="Q71" s="9">
        <f t="shared" si="23"/>
        <v>1</v>
      </c>
      <c r="R71" s="9">
        <f t="shared" si="24"/>
        <v>2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34</v>
      </c>
      <c r="M72" s="9">
        <f t="shared" si="26"/>
        <v>19</v>
      </c>
      <c r="N72" s="5">
        <f t="shared" si="21"/>
        <v>0</v>
      </c>
      <c r="O72" s="10">
        <f t="shared" si="27"/>
        <v>31.982758620689655</v>
      </c>
      <c r="P72" s="5">
        <f t="shared" si="22"/>
        <v>91.37931034482759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34</v>
      </c>
      <c r="M73" s="9">
        <f t="shared" si="26"/>
        <v>19</v>
      </c>
      <c r="N73" s="5">
        <f t="shared" si="21"/>
        <v>0</v>
      </c>
      <c r="O73" s="10">
        <f t="shared" si="27"/>
        <v>31.982758620689655</v>
      </c>
      <c r="P73" s="5">
        <f t="shared" si="22"/>
        <v>91.37931034482759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34</v>
      </c>
      <c r="M74" s="9">
        <f t="shared" si="26"/>
        <v>19</v>
      </c>
      <c r="N74" s="5">
        <f t="shared" si="21"/>
        <v>0</v>
      </c>
      <c r="O74" s="10">
        <f t="shared" si="27"/>
        <v>31.982758620689655</v>
      </c>
      <c r="P74" s="5">
        <f t="shared" si="22"/>
        <v>91.37931034482759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34</v>
      </c>
      <c r="M75" s="9">
        <f t="shared" si="26"/>
        <v>19</v>
      </c>
      <c r="N75" s="5">
        <f t="shared" si="21"/>
        <v>0</v>
      </c>
      <c r="O75" s="10">
        <f t="shared" si="27"/>
        <v>31.982758620689655</v>
      </c>
      <c r="P75" s="5">
        <f t="shared" si="22"/>
        <v>91.37931034482759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34</v>
      </c>
      <c r="M76" s="9">
        <f t="shared" si="26"/>
        <v>19</v>
      </c>
      <c r="N76" s="5">
        <f t="shared" si="21"/>
        <v>0</v>
      </c>
      <c r="O76" s="10">
        <f t="shared" si="27"/>
        <v>31.982758620689655</v>
      </c>
      <c r="P76" s="5">
        <f t="shared" si="22"/>
        <v>91.37931034482759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>
        <v>1</v>
      </c>
      <c r="I77"/>
      <c r="J77" s="9">
        <f t="shared" si="19"/>
        <v>0</v>
      </c>
      <c r="K77" s="9">
        <f t="shared" si="20"/>
        <v>1</v>
      </c>
      <c r="L77" s="9">
        <f t="shared" si="25"/>
        <v>34</v>
      </c>
      <c r="M77" s="9">
        <f t="shared" si="26"/>
        <v>20</v>
      </c>
      <c r="N77" s="5">
        <f t="shared" si="21"/>
        <v>0.603448275862069</v>
      </c>
      <c r="O77" s="10">
        <f t="shared" si="27"/>
        <v>32.58620689655172</v>
      </c>
      <c r="P77" s="5">
        <f t="shared" si="22"/>
        <v>93.10344827586206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34</v>
      </c>
      <c r="M78" s="9">
        <f t="shared" si="26"/>
        <v>20</v>
      </c>
      <c r="N78" s="5">
        <f t="shared" si="21"/>
        <v>0</v>
      </c>
      <c r="O78" s="10">
        <f t="shared" si="27"/>
        <v>32.58620689655172</v>
      </c>
      <c r="P78" s="5">
        <f t="shared" si="22"/>
        <v>93.10344827586206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34</v>
      </c>
      <c r="M79" s="9">
        <f t="shared" si="26"/>
        <v>20</v>
      </c>
      <c r="N79" s="5">
        <f t="shared" si="21"/>
        <v>0</v>
      </c>
      <c r="O79" s="10">
        <f t="shared" si="27"/>
        <v>32.58620689655172</v>
      </c>
      <c r="P79" s="5">
        <f t="shared" si="22"/>
        <v>93.10344827586206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25"/>
        <v>34</v>
      </c>
      <c r="M80" s="9">
        <f t="shared" si="26"/>
        <v>21</v>
      </c>
      <c r="N80" s="5">
        <f t="shared" si="21"/>
        <v>0.603448275862069</v>
      </c>
      <c r="O80" s="10">
        <f t="shared" si="27"/>
        <v>33.189655172413794</v>
      </c>
      <c r="P80" s="5">
        <f t="shared" si="22"/>
        <v>94.82758620689656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>
        <v>1</v>
      </c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35</v>
      </c>
      <c r="M81" s="9">
        <f t="shared" si="26"/>
        <v>20</v>
      </c>
      <c r="N81" s="5">
        <f t="shared" si="21"/>
        <v>0</v>
      </c>
      <c r="O81" s="10">
        <f t="shared" si="27"/>
        <v>33.189655172413794</v>
      </c>
      <c r="P81" s="5">
        <f t="shared" si="22"/>
        <v>94.82758620689656</v>
      </c>
      <c r="Q81" s="9">
        <f t="shared" si="23"/>
        <v>1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>
        <v>1</v>
      </c>
      <c r="F82"/>
      <c r="G82"/>
      <c r="H82">
        <v>1</v>
      </c>
      <c r="I82"/>
      <c r="J82" s="9">
        <f t="shared" si="19"/>
        <v>1</v>
      </c>
      <c r="K82" s="9">
        <f t="shared" si="20"/>
        <v>1</v>
      </c>
      <c r="L82" s="9">
        <f t="shared" si="25"/>
        <v>36</v>
      </c>
      <c r="M82" s="9">
        <f t="shared" si="26"/>
        <v>21</v>
      </c>
      <c r="N82" s="5">
        <f t="shared" si="21"/>
        <v>1.206896551724138</v>
      </c>
      <c r="O82" s="10">
        <f t="shared" si="27"/>
        <v>34.39655172413793</v>
      </c>
      <c r="P82" s="5">
        <f t="shared" si="22"/>
        <v>98.27586206896551</v>
      </c>
      <c r="Q82" s="9">
        <f t="shared" si="23"/>
        <v>0</v>
      </c>
      <c r="R82" s="9">
        <f t="shared" si="24"/>
        <v>2</v>
      </c>
    </row>
    <row r="83" spans="1:18" ht="15">
      <c r="A83" s="12">
        <v>32826</v>
      </c>
      <c r="B83"/>
      <c r="C83"/>
      <c r="D83"/>
      <c r="E83">
        <v>1</v>
      </c>
      <c r="F83">
        <v>1</v>
      </c>
      <c r="G83"/>
      <c r="H83"/>
      <c r="I83"/>
      <c r="J83" s="9">
        <f t="shared" si="19"/>
        <v>1</v>
      </c>
      <c r="K83" s="9">
        <f t="shared" si="20"/>
        <v>-1</v>
      </c>
      <c r="L83" s="9">
        <f t="shared" si="25"/>
        <v>37</v>
      </c>
      <c r="M83" s="9">
        <f t="shared" si="26"/>
        <v>20</v>
      </c>
      <c r="N83" s="5">
        <f t="shared" si="21"/>
        <v>0</v>
      </c>
      <c r="O83" s="10">
        <f t="shared" si="27"/>
        <v>34.39655172413793</v>
      </c>
      <c r="P83" s="5">
        <f t="shared" si="22"/>
        <v>98.27586206896551</v>
      </c>
      <c r="Q83" s="9">
        <f t="shared" si="23"/>
        <v>1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37</v>
      </c>
      <c r="M84" s="9">
        <f t="shared" si="26"/>
        <v>20</v>
      </c>
      <c r="N84" s="5">
        <f t="shared" si="21"/>
        <v>0</v>
      </c>
      <c r="O84" s="10">
        <f t="shared" si="27"/>
        <v>34.39655172413793</v>
      </c>
      <c r="P84" s="5">
        <f t="shared" si="22"/>
        <v>98.27586206896551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37</v>
      </c>
      <c r="M85" s="9">
        <f t="shared" si="26"/>
        <v>20</v>
      </c>
      <c r="N85" s="5">
        <f t="shared" si="21"/>
        <v>0</v>
      </c>
      <c r="O85" s="10">
        <f t="shared" si="27"/>
        <v>34.39655172413793</v>
      </c>
      <c r="P85" s="5">
        <f t="shared" si="22"/>
        <v>98.27586206896551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20</v>
      </c>
      <c r="N86" s="5">
        <f t="shared" si="21"/>
        <v>0</v>
      </c>
      <c r="O86" s="10">
        <f t="shared" si="27"/>
        <v>34.39655172413793</v>
      </c>
      <c r="P86" s="5">
        <f t="shared" si="22"/>
        <v>98.27586206896551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20</v>
      </c>
      <c r="N87" s="5">
        <f t="shared" si="21"/>
        <v>0</v>
      </c>
      <c r="O87" s="10">
        <f t="shared" si="27"/>
        <v>34.39655172413793</v>
      </c>
      <c r="P87" s="5">
        <f t="shared" si="22"/>
        <v>98.27586206896551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20</v>
      </c>
      <c r="N88" s="5">
        <f t="shared" si="21"/>
        <v>0</v>
      </c>
      <c r="O88" s="10">
        <f t="shared" si="27"/>
        <v>34.39655172413793</v>
      </c>
      <c r="P88" s="5">
        <f t="shared" si="22"/>
        <v>98.27586206896551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>
        <v>1</v>
      </c>
      <c r="I89"/>
      <c r="J89" s="9">
        <f t="shared" si="19"/>
        <v>0</v>
      </c>
      <c r="K89" s="9">
        <f t="shared" si="20"/>
        <v>1</v>
      </c>
      <c r="L89" s="9">
        <f t="shared" si="25"/>
        <v>37</v>
      </c>
      <c r="M89" s="9">
        <f t="shared" si="26"/>
        <v>21</v>
      </c>
      <c r="N89" s="5">
        <f t="shared" si="21"/>
        <v>0.603448275862069</v>
      </c>
      <c r="O89" s="10">
        <f t="shared" si="27"/>
        <v>35</v>
      </c>
      <c r="P89" s="5">
        <f t="shared" si="22"/>
        <v>100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5"/>
        <v>36</v>
      </c>
      <c r="M90" s="9">
        <f t="shared" si="26"/>
        <v>21</v>
      </c>
      <c r="N90" s="5">
        <f t="shared" si="21"/>
        <v>-0.603448275862069</v>
      </c>
      <c r="O90" s="10">
        <f t="shared" si="27"/>
        <v>34.39655172413793</v>
      </c>
      <c r="P90" s="5">
        <f t="shared" si="22"/>
        <v>98.27586206896551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36</v>
      </c>
      <c r="M91" s="9">
        <f t="shared" si="26"/>
        <v>21</v>
      </c>
      <c r="N91" s="5">
        <f t="shared" si="21"/>
        <v>0</v>
      </c>
      <c r="O91" s="10">
        <f t="shared" si="27"/>
        <v>34.39655172413793</v>
      </c>
      <c r="P91" s="5">
        <f t="shared" si="22"/>
        <v>98.27586206896551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36</v>
      </c>
      <c r="M92" s="9">
        <f t="shared" si="26"/>
        <v>21</v>
      </c>
      <c r="N92" s="5">
        <f t="shared" si="21"/>
        <v>0</v>
      </c>
      <c r="O92" s="10">
        <f t="shared" si="27"/>
        <v>34.39655172413793</v>
      </c>
      <c r="P92" s="5">
        <f t="shared" si="22"/>
        <v>98.27586206896551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36</v>
      </c>
      <c r="M93" s="9">
        <f t="shared" si="26"/>
        <v>21</v>
      </c>
      <c r="N93" s="5">
        <f t="shared" si="21"/>
        <v>0</v>
      </c>
      <c r="O93" s="10">
        <f t="shared" si="27"/>
        <v>34.39655172413793</v>
      </c>
      <c r="P93" s="5">
        <f t="shared" si="22"/>
        <v>98.27586206896551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21</v>
      </c>
      <c r="N94" s="5">
        <f t="shared" si="21"/>
        <v>0</v>
      </c>
      <c r="O94" s="10">
        <f t="shared" si="27"/>
        <v>34.39655172413793</v>
      </c>
      <c r="P94" s="5">
        <f t="shared" si="22"/>
        <v>98.27586206896551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>
        <v>1</v>
      </c>
      <c r="I95"/>
      <c r="J95" s="9">
        <f t="shared" si="19"/>
        <v>0</v>
      </c>
      <c r="K95" s="9">
        <f t="shared" si="20"/>
        <v>1</v>
      </c>
      <c r="L95" s="9">
        <f t="shared" si="25"/>
        <v>36</v>
      </c>
      <c r="M95" s="9">
        <f t="shared" si="26"/>
        <v>22</v>
      </c>
      <c r="N95" s="5">
        <f t="shared" si="21"/>
        <v>0.603448275862069</v>
      </c>
      <c r="O95" s="10">
        <f t="shared" si="27"/>
        <v>35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22</v>
      </c>
      <c r="N96" s="5">
        <f t="shared" si="21"/>
        <v>0</v>
      </c>
      <c r="O96" s="10">
        <f t="shared" si="27"/>
        <v>35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22</v>
      </c>
      <c r="N97" s="5">
        <f t="shared" si="21"/>
        <v>0</v>
      </c>
      <c r="O97" s="10">
        <f t="shared" si="27"/>
        <v>35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22</v>
      </c>
      <c r="N98" s="5">
        <f t="shared" si="21"/>
        <v>0</v>
      </c>
      <c r="O98" s="10">
        <f t="shared" si="27"/>
        <v>35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36</v>
      </c>
      <c r="M99" s="9">
        <f t="shared" si="26"/>
        <v>22</v>
      </c>
      <c r="N99" s="5">
        <f t="shared" si="21"/>
        <v>0</v>
      </c>
      <c r="O99" s="10">
        <f t="shared" si="27"/>
        <v>35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22</v>
      </c>
      <c r="N100" s="5">
        <f t="shared" si="21"/>
        <v>0</v>
      </c>
      <c r="O100" s="10">
        <f t="shared" si="27"/>
        <v>35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1</v>
      </c>
      <c r="D101" s="11"/>
      <c r="E101" s="11"/>
      <c r="F101"/>
      <c r="G101" s="11"/>
      <c r="H101" s="11">
        <v>1</v>
      </c>
      <c r="I101" s="11"/>
      <c r="J101" s="9">
        <f t="shared" si="19"/>
        <v>-1</v>
      </c>
      <c r="K101" s="9">
        <f t="shared" si="20"/>
        <v>1</v>
      </c>
      <c r="L101" s="9">
        <f t="shared" si="25"/>
        <v>35</v>
      </c>
      <c r="M101" s="9">
        <f t="shared" si="26"/>
        <v>23</v>
      </c>
      <c r="N101" s="5">
        <f t="shared" si="21"/>
        <v>0</v>
      </c>
      <c r="O101" s="10">
        <f>O100+N101</f>
        <v>35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28</v>
      </c>
      <c r="E103" s="9">
        <f t="shared" si="28"/>
        <v>19</v>
      </c>
      <c r="F103" s="9">
        <f t="shared" si="28"/>
        <v>8</v>
      </c>
      <c r="G103" s="9">
        <f t="shared" si="28"/>
        <v>11</v>
      </c>
      <c r="H103" s="9">
        <f t="shared" si="28"/>
        <v>27</v>
      </c>
      <c r="I103" s="9">
        <f t="shared" si="28"/>
        <v>15</v>
      </c>
      <c r="J103" s="9">
        <f t="shared" si="28"/>
        <v>35</v>
      </c>
      <c r="K103" s="9">
        <f t="shared" si="28"/>
        <v>23</v>
      </c>
      <c r="N103" s="5">
        <f>SUM(N4:N101)</f>
        <v>35</v>
      </c>
      <c r="Q103" s="10">
        <f>SUM(Q4:Q101)</f>
        <v>31</v>
      </c>
      <c r="R103" s="10">
        <f>SUM(R4:R101)</f>
        <v>89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2.8499999999999996</v>
      </c>
      <c r="AA4" s="5">
        <f aca="true" t="shared" si="6" ref="AA4:AA17">Z4*100/$Z$18</f>
        <v>7.499999999999997</v>
      </c>
      <c r="AB4" s="10">
        <f>SUM(Q4:Q10)+SUM(R4:R10)</f>
        <v>5</v>
      </c>
      <c r="AC4" s="10">
        <f>100*SUM(R4:R10)/AB4</f>
        <v>80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67</v>
      </c>
      <c r="W5"/>
      <c r="X5"/>
      <c r="Y5" s="1" t="s">
        <v>30</v>
      </c>
      <c r="Z5" s="10">
        <f>SUM(N11:N17)</f>
        <v>9.5</v>
      </c>
      <c r="AA5" s="5">
        <f t="shared" si="6"/>
        <v>24.999999999999996</v>
      </c>
      <c r="AB5" s="10">
        <f>SUM(Q11:Q17)+SUM(R11:R17)</f>
        <v>14</v>
      </c>
      <c r="AC5" s="10">
        <f>100*SUM(R11:R17)/AB5</f>
        <v>85.71428571428571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5.7</v>
      </c>
      <c r="AA6" s="5">
        <f t="shared" si="6"/>
        <v>14.999999999999996</v>
      </c>
      <c r="AB6" s="10">
        <f>SUM(Q18:Q24)+SUM(R18:R24)</f>
        <v>8</v>
      </c>
      <c r="AC6" s="10">
        <f>100*SUM(R18:R24)/AB6</f>
        <v>87.5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71.27659574468085</v>
      </c>
      <c r="W7"/>
      <c r="Y7" s="1" t="s">
        <v>34</v>
      </c>
      <c r="Z7" s="10">
        <f>SUM(N25:N31)</f>
        <v>4.75</v>
      </c>
      <c r="AA7" s="5">
        <f t="shared" si="6"/>
        <v>12.499999999999998</v>
      </c>
      <c r="AB7" s="10">
        <f>SUM(Q25:Q31)+SUM(R25:R31)</f>
        <v>21</v>
      </c>
      <c r="AC7" s="10">
        <f>100*SUM(R25:R31)/AB7</f>
        <v>61.904761904761905</v>
      </c>
    </row>
    <row r="8" spans="1:29" ht="15">
      <c r="A8" s="12">
        <v>32751</v>
      </c>
      <c r="B8"/>
      <c r="C8"/>
      <c r="D8"/>
      <c r="E8">
        <v>1</v>
      </c>
      <c r="F8"/>
      <c r="G8">
        <v>1</v>
      </c>
      <c r="H8"/>
      <c r="I8"/>
      <c r="J8" s="9">
        <f t="shared" si="0"/>
        <v>1</v>
      </c>
      <c r="K8" s="9">
        <f t="shared" si="1"/>
        <v>-1</v>
      </c>
      <c r="L8" s="9">
        <f t="shared" si="7"/>
        <v>1</v>
      </c>
      <c r="M8" s="9">
        <f t="shared" si="8"/>
        <v>-1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8.549999999999999</v>
      </c>
      <c r="AA8" s="5">
        <f t="shared" si="6"/>
        <v>22.499999999999993</v>
      </c>
      <c r="AB8" s="10">
        <f>SUM(Q32:Q38)+SUM(R32:R38)</f>
        <v>19</v>
      </c>
      <c r="AC8" s="10">
        <f>100*SUM(R32:R38)/AB8</f>
        <v>73.6842105263158</v>
      </c>
    </row>
    <row r="9" spans="1:29" ht="15">
      <c r="A9" s="12">
        <v>32752</v>
      </c>
      <c r="B9"/>
      <c r="C9"/>
      <c r="D9">
        <v>1</v>
      </c>
      <c r="E9"/>
      <c r="F9"/>
      <c r="G9"/>
      <c r="H9"/>
      <c r="I9">
        <v>2</v>
      </c>
      <c r="J9" s="9">
        <f t="shared" si="0"/>
        <v>1</v>
      </c>
      <c r="K9" s="9">
        <f t="shared" si="1"/>
        <v>2</v>
      </c>
      <c r="L9" s="9">
        <f t="shared" si="7"/>
        <v>2</v>
      </c>
      <c r="M9" s="9">
        <f t="shared" si="8"/>
        <v>1</v>
      </c>
      <c r="N9" s="5">
        <f t="shared" si="2"/>
        <v>2.8499999999999996</v>
      </c>
      <c r="O9" s="10">
        <f t="shared" si="9"/>
        <v>2.8499999999999996</v>
      </c>
      <c r="P9" s="5">
        <f t="shared" si="3"/>
        <v>7.499999999999997</v>
      </c>
      <c r="Q9" s="9">
        <f t="shared" si="4"/>
        <v>0</v>
      </c>
      <c r="R9" s="9">
        <f t="shared" si="5"/>
        <v>3</v>
      </c>
      <c r="T9" s="8" t="s">
        <v>36</v>
      </c>
      <c r="V9" s="5"/>
      <c r="W9"/>
      <c r="Y9" s="1" t="s">
        <v>37</v>
      </c>
      <c r="Z9" s="10">
        <f>SUM(N39:N45)</f>
        <v>1.8999999999999997</v>
      </c>
      <c r="AA9" s="5">
        <f t="shared" si="6"/>
        <v>4.999999999999998</v>
      </c>
      <c r="AB9" s="10">
        <f>SUM(Q39:Q45)+SUM(R39:R45)</f>
        <v>6</v>
      </c>
      <c r="AC9" s="10">
        <f>100*SUM(R39:R45)/AB9</f>
        <v>66.66666666666667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1</v>
      </c>
      <c r="N10" s="5">
        <f t="shared" si="2"/>
        <v>0</v>
      </c>
      <c r="O10" s="10">
        <f t="shared" si="9"/>
        <v>2.8499999999999996</v>
      </c>
      <c r="P10" s="5">
        <f t="shared" si="3"/>
        <v>7.499999999999997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21.27659574468085</v>
      </c>
      <c r="W10"/>
      <c r="X10" s="8" t="s">
        <v>38</v>
      </c>
      <c r="Z10" s="10">
        <f>SUM(N46:N52)</f>
        <v>0.95</v>
      </c>
      <c r="AA10" s="5">
        <f t="shared" si="6"/>
        <v>2.4999999999999996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>
        <v>1</v>
      </c>
      <c r="H11"/>
      <c r="I11"/>
      <c r="J11" s="9">
        <f t="shared" si="0"/>
        <v>0</v>
      </c>
      <c r="K11" s="9">
        <f t="shared" si="1"/>
        <v>-1</v>
      </c>
      <c r="L11" s="9">
        <f t="shared" si="7"/>
        <v>2</v>
      </c>
      <c r="M11" s="9">
        <f t="shared" si="8"/>
        <v>0</v>
      </c>
      <c r="N11" s="5">
        <f t="shared" si="2"/>
        <v>-0.95</v>
      </c>
      <c r="O11" s="10">
        <f t="shared" si="9"/>
        <v>1.8999999999999997</v>
      </c>
      <c r="P11" s="5">
        <f t="shared" si="3"/>
        <v>4.999999999999998</v>
      </c>
      <c r="Q11" s="9">
        <f t="shared" si="4"/>
        <v>1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45</v>
      </c>
      <c r="W11"/>
      <c r="Y11" s="8" t="s">
        <v>40</v>
      </c>
      <c r="Z11" s="10">
        <f>SUM(N53:N59)</f>
        <v>2.8499999999999996</v>
      </c>
      <c r="AA11" s="5">
        <f t="shared" si="6"/>
        <v>7.499999999999997</v>
      </c>
      <c r="AB11" s="10">
        <f>SUM(Q53:Q59)+SUM(R53:R59)</f>
        <v>7</v>
      </c>
      <c r="AC11" s="10">
        <f>100*SUM(R53:R59)/AB11</f>
        <v>71.42857142857143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3</v>
      </c>
      <c r="M12" s="9">
        <f t="shared" si="8"/>
        <v>0</v>
      </c>
      <c r="N12" s="5">
        <f t="shared" si="2"/>
        <v>0.95</v>
      </c>
      <c r="O12" s="10">
        <f t="shared" si="9"/>
        <v>2.8499999999999996</v>
      </c>
      <c r="P12" s="5">
        <f t="shared" si="3"/>
        <v>7.499999999999997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28.35820895522388</v>
      </c>
      <c r="W12"/>
      <c r="X12" s="8" t="s">
        <v>42</v>
      </c>
      <c r="Z12" s="10">
        <f>SUM(N60:N66)</f>
        <v>0.95</v>
      </c>
      <c r="AA12" s="5">
        <f t="shared" si="6"/>
        <v>2.4999999999999996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>
        <v>3</v>
      </c>
      <c r="E13"/>
      <c r="F13"/>
      <c r="G13"/>
      <c r="H13"/>
      <c r="I13"/>
      <c r="J13" s="9">
        <f t="shared" si="0"/>
        <v>3</v>
      </c>
      <c r="K13" s="9">
        <f t="shared" si="1"/>
        <v>0</v>
      </c>
      <c r="L13" s="9">
        <f t="shared" si="7"/>
        <v>6</v>
      </c>
      <c r="M13" s="9">
        <f t="shared" si="8"/>
        <v>0</v>
      </c>
      <c r="N13" s="5">
        <f t="shared" si="2"/>
        <v>2.8499999999999996</v>
      </c>
      <c r="O13" s="10">
        <f t="shared" si="9"/>
        <v>5.699999999999999</v>
      </c>
      <c r="P13" s="5">
        <f t="shared" si="3"/>
        <v>14.999999999999995</v>
      </c>
      <c r="Q13" s="9">
        <f t="shared" si="4"/>
        <v>0</v>
      </c>
      <c r="R13" s="9">
        <f t="shared" si="5"/>
        <v>3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>
        <v>1</v>
      </c>
      <c r="E14" s="11">
        <v>1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1.9</v>
      </c>
      <c r="O14" s="10">
        <f t="shared" si="9"/>
        <v>7.6</v>
      </c>
      <c r="P14" s="5">
        <f t="shared" si="3"/>
        <v>19.999999999999996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-0.95</v>
      </c>
      <c r="AA14" s="5">
        <f t="shared" si="6"/>
        <v>-2.4999999999999996</v>
      </c>
      <c r="AB14" s="10">
        <f>SUM(Q74:Q80)+SUM(R74:R80)</f>
        <v>3</v>
      </c>
      <c r="AC14" s="10">
        <f>100*SUM(R74:R80)/AB14</f>
        <v>33.333333333333336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7.6</v>
      </c>
      <c r="P15" s="5">
        <f t="shared" si="3"/>
        <v>19.999999999999996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>
        <v>2</v>
      </c>
      <c r="E16"/>
      <c r="F16"/>
      <c r="G16"/>
      <c r="H16">
        <v>1</v>
      </c>
      <c r="I16">
        <v>1</v>
      </c>
      <c r="J16" s="9">
        <f t="shared" si="0"/>
        <v>2</v>
      </c>
      <c r="K16" s="9">
        <f t="shared" si="1"/>
        <v>2</v>
      </c>
      <c r="L16" s="9">
        <f t="shared" si="7"/>
        <v>10</v>
      </c>
      <c r="M16" s="9">
        <f t="shared" si="8"/>
        <v>2</v>
      </c>
      <c r="N16" s="5">
        <f t="shared" si="2"/>
        <v>3.8</v>
      </c>
      <c r="O16" s="10">
        <f t="shared" si="9"/>
        <v>11.399999999999999</v>
      </c>
      <c r="P16" s="5">
        <f t="shared" si="3"/>
        <v>29.99999999999999</v>
      </c>
      <c r="Q16" s="9">
        <f t="shared" si="4"/>
        <v>0</v>
      </c>
      <c r="R16" s="9">
        <f t="shared" si="5"/>
        <v>4</v>
      </c>
      <c r="X16" s="8" t="s">
        <v>46</v>
      </c>
      <c r="Z16" s="10">
        <f>SUM(N88:N94)</f>
        <v>0.95</v>
      </c>
      <c r="AA16" s="5">
        <f t="shared" si="6"/>
        <v>2.4999999999999996</v>
      </c>
      <c r="AB16" s="10">
        <f>SUM(Q88:Q94)+SUM(R88:R94)</f>
        <v>3</v>
      </c>
      <c r="AC16" s="10">
        <f>100*SUM(R88:R94)/AB16</f>
        <v>66.66666666666667</v>
      </c>
    </row>
    <row r="17" spans="1:29" ht="15">
      <c r="A17" s="12">
        <v>32760</v>
      </c>
      <c r="B17" s="11"/>
      <c r="C17"/>
      <c r="D17" s="11">
        <v>1</v>
      </c>
      <c r="E17" s="11">
        <v>1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12</v>
      </c>
      <c r="M17" s="9">
        <f t="shared" si="8"/>
        <v>1</v>
      </c>
      <c r="N17" s="5">
        <f t="shared" si="2"/>
        <v>0.95</v>
      </c>
      <c r="O17" s="10">
        <f t="shared" si="9"/>
        <v>12.349999999999998</v>
      </c>
      <c r="P17" s="5">
        <f t="shared" si="3"/>
        <v>32.499999999999986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12</v>
      </c>
      <c r="M18" s="9">
        <f t="shared" si="8"/>
        <v>1</v>
      </c>
      <c r="N18" s="5">
        <f t="shared" si="2"/>
        <v>0</v>
      </c>
      <c r="O18" s="10">
        <f t="shared" si="9"/>
        <v>12.349999999999998</v>
      </c>
      <c r="P18" s="5">
        <f t="shared" si="3"/>
        <v>32.499999999999986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38.00000000000001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12</v>
      </c>
      <c r="M19" s="9">
        <f t="shared" si="8"/>
        <v>1</v>
      </c>
      <c r="N19" s="5">
        <f t="shared" si="2"/>
        <v>0</v>
      </c>
      <c r="O19" s="10">
        <f t="shared" si="9"/>
        <v>12.349999999999998</v>
      </c>
      <c r="P19" s="5">
        <f t="shared" si="3"/>
        <v>32.499999999999986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12</v>
      </c>
      <c r="M20" s="9">
        <f t="shared" si="8"/>
        <v>1</v>
      </c>
      <c r="N20" s="5">
        <f t="shared" si="2"/>
        <v>0</v>
      </c>
      <c r="O20" s="10">
        <f t="shared" si="9"/>
        <v>12.349999999999998</v>
      </c>
      <c r="P20" s="5">
        <f t="shared" si="3"/>
        <v>32.499999999999986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13</v>
      </c>
      <c r="M21" s="9">
        <f t="shared" si="8"/>
        <v>2</v>
      </c>
      <c r="N21" s="5">
        <f t="shared" si="2"/>
        <v>1.9</v>
      </c>
      <c r="O21" s="10">
        <f t="shared" si="9"/>
        <v>14.249999999999998</v>
      </c>
      <c r="P21" s="5">
        <f t="shared" si="3"/>
        <v>37.499999999999986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/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15</v>
      </c>
      <c r="M22" s="9">
        <f t="shared" si="8"/>
        <v>2</v>
      </c>
      <c r="N22" s="5">
        <f t="shared" si="2"/>
        <v>1.9</v>
      </c>
      <c r="O22" s="10">
        <f t="shared" si="9"/>
        <v>16.15</v>
      </c>
      <c r="P22" s="5">
        <f t="shared" si="3"/>
        <v>42.499999999999986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16</v>
      </c>
      <c r="M23" s="9">
        <f t="shared" si="8"/>
        <v>2</v>
      </c>
      <c r="N23" s="5">
        <f t="shared" si="2"/>
        <v>0.95</v>
      </c>
      <c r="O23" s="10">
        <f t="shared" si="9"/>
        <v>17.099999999999998</v>
      </c>
      <c r="P23" s="5">
        <f t="shared" si="3"/>
        <v>44.999999999999986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16</v>
      </c>
      <c r="M24" s="9">
        <f t="shared" si="8"/>
        <v>3</v>
      </c>
      <c r="N24" s="5">
        <f t="shared" si="2"/>
        <v>0.95</v>
      </c>
      <c r="O24" s="10">
        <f t="shared" si="9"/>
        <v>18.049999999999997</v>
      </c>
      <c r="P24" s="5">
        <f t="shared" si="3"/>
        <v>47.499999999999986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16</v>
      </c>
      <c r="M25" s="9">
        <f t="shared" si="8"/>
        <v>2</v>
      </c>
      <c r="N25" s="5">
        <f t="shared" si="2"/>
        <v>-0.95</v>
      </c>
      <c r="O25" s="10">
        <f t="shared" si="9"/>
        <v>17.099999999999998</v>
      </c>
      <c r="P25" s="5">
        <f t="shared" si="3"/>
        <v>44.999999999999986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1</v>
      </c>
      <c r="I26" s="11">
        <v>1</v>
      </c>
      <c r="J26" s="9">
        <f t="shared" si="0"/>
        <v>0</v>
      </c>
      <c r="K26" s="9">
        <f t="shared" si="1"/>
        <v>2</v>
      </c>
      <c r="L26" s="9">
        <f t="shared" si="7"/>
        <v>16</v>
      </c>
      <c r="M26" s="9">
        <f t="shared" si="8"/>
        <v>4</v>
      </c>
      <c r="N26" s="5">
        <f t="shared" si="2"/>
        <v>1.9</v>
      </c>
      <c r="O26" s="10">
        <f t="shared" si="9"/>
        <v>18.999999999999996</v>
      </c>
      <c r="P26" s="5">
        <f t="shared" si="3"/>
        <v>49.99999999999998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>
        <v>1</v>
      </c>
      <c r="F27"/>
      <c r="G27"/>
      <c r="H27">
        <v>1</v>
      </c>
      <c r="I27"/>
      <c r="J27" s="9">
        <f t="shared" si="0"/>
        <v>2</v>
      </c>
      <c r="K27" s="9">
        <f t="shared" si="1"/>
        <v>1</v>
      </c>
      <c r="L27" s="9">
        <f t="shared" si="7"/>
        <v>18</v>
      </c>
      <c r="M27" s="9">
        <f t="shared" si="8"/>
        <v>5</v>
      </c>
      <c r="N27" s="5">
        <f t="shared" si="2"/>
        <v>2.8499999999999996</v>
      </c>
      <c r="O27" s="10">
        <f t="shared" si="9"/>
        <v>21.849999999999994</v>
      </c>
      <c r="P27" s="5">
        <f t="shared" si="3"/>
        <v>57.49999999999998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18</v>
      </c>
      <c r="M28" s="9">
        <f t="shared" si="8"/>
        <v>3</v>
      </c>
      <c r="N28" s="5">
        <f t="shared" si="2"/>
        <v>-1.9</v>
      </c>
      <c r="O28" s="10">
        <f t="shared" si="9"/>
        <v>19.949999999999996</v>
      </c>
      <c r="P28" s="5">
        <f t="shared" si="3"/>
        <v>52.49999999999998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>
        <v>3</v>
      </c>
      <c r="E29"/>
      <c r="F29"/>
      <c r="G29">
        <v>1</v>
      </c>
      <c r="H29"/>
      <c r="I29">
        <v>1</v>
      </c>
      <c r="J29" s="9">
        <f t="shared" si="0"/>
        <v>3</v>
      </c>
      <c r="K29" s="9">
        <f t="shared" si="1"/>
        <v>0</v>
      </c>
      <c r="L29" s="9">
        <f t="shared" si="7"/>
        <v>21</v>
      </c>
      <c r="M29" s="9">
        <f t="shared" si="8"/>
        <v>3</v>
      </c>
      <c r="N29" s="5">
        <f t="shared" si="2"/>
        <v>2.8499999999999996</v>
      </c>
      <c r="O29" s="10">
        <f t="shared" si="9"/>
        <v>22.799999999999997</v>
      </c>
      <c r="P29" s="5">
        <f t="shared" si="3"/>
        <v>59.99999999999998</v>
      </c>
      <c r="Q29" s="9">
        <f t="shared" si="4"/>
        <v>1</v>
      </c>
      <c r="R29" s="9">
        <f t="shared" si="5"/>
        <v>4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>
        <v>1</v>
      </c>
      <c r="I30" s="11"/>
      <c r="J30" s="9">
        <f t="shared" si="0"/>
        <v>-1</v>
      </c>
      <c r="K30" s="9">
        <f t="shared" si="1"/>
        <v>1</v>
      </c>
      <c r="L30" s="9">
        <f t="shared" si="7"/>
        <v>20</v>
      </c>
      <c r="M30" s="9">
        <f t="shared" si="8"/>
        <v>4</v>
      </c>
      <c r="N30" s="5">
        <f t="shared" si="2"/>
        <v>0</v>
      </c>
      <c r="O30" s="10">
        <f t="shared" si="9"/>
        <v>22.799999999999997</v>
      </c>
      <c r="P30" s="5">
        <f t="shared" si="3"/>
        <v>59.99999999999998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20</v>
      </c>
      <c r="M31" s="9">
        <f t="shared" si="8"/>
        <v>4</v>
      </c>
      <c r="N31" s="5">
        <f t="shared" si="2"/>
        <v>0</v>
      </c>
      <c r="O31" s="10">
        <f t="shared" si="9"/>
        <v>22.799999999999997</v>
      </c>
      <c r="P31" s="5">
        <f t="shared" si="3"/>
        <v>59.99999999999998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>
        <v>2</v>
      </c>
      <c r="E32">
        <v>2</v>
      </c>
      <c r="F32"/>
      <c r="G32"/>
      <c r="H32"/>
      <c r="I32"/>
      <c r="J32" s="9">
        <f t="shared" si="0"/>
        <v>4</v>
      </c>
      <c r="K32" s="9">
        <f t="shared" si="1"/>
        <v>0</v>
      </c>
      <c r="L32" s="9">
        <f t="shared" si="7"/>
        <v>24</v>
      </c>
      <c r="M32" s="9">
        <f t="shared" si="8"/>
        <v>4</v>
      </c>
      <c r="N32" s="5">
        <f t="shared" si="2"/>
        <v>3.8</v>
      </c>
      <c r="O32" s="10">
        <f t="shared" si="9"/>
        <v>26.599999999999998</v>
      </c>
      <c r="P32" s="5">
        <f t="shared" si="3"/>
        <v>69.99999999999999</v>
      </c>
      <c r="Q32" s="9">
        <f t="shared" si="4"/>
        <v>0</v>
      </c>
      <c r="R32" s="9">
        <f t="shared" si="5"/>
        <v>4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24</v>
      </c>
      <c r="M33" s="9">
        <f t="shared" si="8"/>
        <v>4</v>
      </c>
      <c r="N33" s="5">
        <f t="shared" si="2"/>
        <v>0</v>
      </c>
      <c r="O33" s="10">
        <f t="shared" si="9"/>
        <v>26.599999999999998</v>
      </c>
      <c r="P33" s="5">
        <f t="shared" si="3"/>
        <v>69.99999999999999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>
        <v>2</v>
      </c>
      <c r="E34" s="11">
        <v>1</v>
      </c>
      <c r="F34"/>
      <c r="G34"/>
      <c r="H34" s="11"/>
      <c r="I34" s="11"/>
      <c r="J34" s="9">
        <f t="shared" si="0"/>
        <v>2</v>
      </c>
      <c r="K34" s="9">
        <f t="shared" si="1"/>
        <v>0</v>
      </c>
      <c r="L34" s="9">
        <f t="shared" si="7"/>
        <v>26</v>
      </c>
      <c r="M34" s="9">
        <f t="shared" si="8"/>
        <v>4</v>
      </c>
      <c r="N34" s="5">
        <f t="shared" si="2"/>
        <v>1.9</v>
      </c>
      <c r="O34" s="10">
        <f t="shared" si="9"/>
        <v>28.499999999999996</v>
      </c>
      <c r="P34" s="5">
        <f t="shared" si="3"/>
        <v>74.99999999999997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>
        <v>2</v>
      </c>
      <c r="E35"/>
      <c r="F35"/>
      <c r="G35">
        <v>1</v>
      </c>
      <c r="H35"/>
      <c r="I35"/>
      <c r="J35" s="9">
        <f t="shared" si="0"/>
        <v>2</v>
      </c>
      <c r="K35" s="9">
        <f t="shared" si="1"/>
        <v>-1</v>
      </c>
      <c r="L35" s="9">
        <f t="shared" si="7"/>
        <v>28</v>
      </c>
      <c r="M35" s="9">
        <f t="shared" si="8"/>
        <v>3</v>
      </c>
      <c r="N35" s="5">
        <f t="shared" si="2"/>
        <v>0.95</v>
      </c>
      <c r="O35" s="10">
        <f t="shared" si="9"/>
        <v>29.449999999999996</v>
      </c>
      <c r="P35" s="5">
        <f t="shared" si="3"/>
        <v>77.49999999999997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29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29.449999999999996</v>
      </c>
      <c r="P36" s="5">
        <f aca="true" t="shared" si="13" ref="P36:P67">O36*100/$N$103</f>
        <v>77.49999999999997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>
        <v>1</v>
      </c>
      <c r="D37">
        <v>2</v>
      </c>
      <c r="E37"/>
      <c r="F37"/>
      <c r="G37">
        <v>1</v>
      </c>
      <c r="H37">
        <v>2</v>
      </c>
      <c r="I37"/>
      <c r="J37" s="9">
        <f t="shared" si="10"/>
        <v>1</v>
      </c>
      <c r="K37" s="9">
        <f t="shared" si="11"/>
        <v>1</v>
      </c>
      <c r="L37" s="9">
        <f aca="true" t="shared" si="16" ref="L37:L68">L36+J37</f>
        <v>30</v>
      </c>
      <c r="M37" s="9">
        <f aca="true" t="shared" si="17" ref="M37:M68">M36+K37</f>
        <v>3</v>
      </c>
      <c r="N37" s="5">
        <f t="shared" si="12"/>
        <v>1.9</v>
      </c>
      <c r="O37" s="10">
        <f aca="true" t="shared" si="18" ref="O37:O68">O36+N37</f>
        <v>31.349999999999994</v>
      </c>
      <c r="P37" s="5">
        <f t="shared" si="13"/>
        <v>82.49999999999997</v>
      </c>
      <c r="Q37" s="9">
        <f t="shared" si="14"/>
        <v>2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30</v>
      </c>
      <c r="M38" s="9">
        <f t="shared" si="17"/>
        <v>3</v>
      </c>
      <c r="N38" s="5">
        <f t="shared" si="12"/>
        <v>0</v>
      </c>
      <c r="O38" s="10">
        <f t="shared" si="18"/>
        <v>31.349999999999994</v>
      </c>
      <c r="P38" s="5">
        <f t="shared" si="13"/>
        <v>82.49999999999997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31</v>
      </c>
      <c r="M39" s="9">
        <f t="shared" si="17"/>
        <v>3</v>
      </c>
      <c r="N39" s="5">
        <f t="shared" si="12"/>
        <v>0.95</v>
      </c>
      <c r="O39" s="10">
        <f t="shared" si="18"/>
        <v>32.3</v>
      </c>
      <c r="P39" s="5">
        <f t="shared" si="13"/>
        <v>84.99999999999997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>
        <v>1</v>
      </c>
      <c r="H40"/>
      <c r="I40"/>
      <c r="J40" s="9">
        <f t="shared" si="10"/>
        <v>1</v>
      </c>
      <c r="K40" s="9">
        <f t="shared" si="11"/>
        <v>-1</v>
      </c>
      <c r="L40" s="9">
        <f t="shared" si="16"/>
        <v>32</v>
      </c>
      <c r="M40" s="9">
        <f t="shared" si="17"/>
        <v>2</v>
      </c>
      <c r="N40" s="5">
        <f t="shared" si="12"/>
        <v>0</v>
      </c>
      <c r="O40" s="10">
        <f t="shared" si="18"/>
        <v>32.3</v>
      </c>
      <c r="P40" s="5">
        <f t="shared" si="13"/>
        <v>84.99999999999997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32</v>
      </c>
      <c r="M41" s="9">
        <f t="shared" si="17"/>
        <v>2</v>
      </c>
      <c r="N41" s="5">
        <f t="shared" si="12"/>
        <v>0</v>
      </c>
      <c r="O41" s="10">
        <f t="shared" si="18"/>
        <v>32.3</v>
      </c>
      <c r="P41" s="5">
        <f t="shared" si="13"/>
        <v>84.99999999999997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32</v>
      </c>
      <c r="M42" s="9">
        <f t="shared" si="17"/>
        <v>2</v>
      </c>
      <c r="N42" s="5">
        <f t="shared" si="12"/>
        <v>0</v>
      </c>
      <c r="O42" s="10">
        <f t="shared" si="18"/>
        <v>32.3</v>
      </c>
      <c r="P42" s="5">
        <f t="shared" si="13"/>
        <v>84.99999999999997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33</v>
      </c>
      <c r="M43" s="9">
        <f t="shared" si="17"/>
        <v>2</v>
      </c>
      <c r="N43" s="5">
        <f t="shared" si="12"/>
        <v>0.95</v>
      </c>
      <c r="O43" s="10">
        <f t="shared" si="18"/>
        <v>33.25</v>
      </c>
      <c r="P43" s="5">
        <f t="shared" si="13"/>
        <v>87.49999999999999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>
        <v>1</v>
      </c>
      <c r="E44"/>
      <c r="F44"/>
      <c r="G44"/>
      <c r="H44"/>
      <c r="I44"/>
      <c r="J44" s="9">
        <f t="shared" si="10"/>
        <v>1</v>
      </c>
      <c r="K44" s="9">
        <f t="shared" si="11"/>
        <v>0</v>
      </c>
      <c r="L44" s="9">
        <f t="shared" si="16"/>
        <v>34</v>
      </c>
      <c r="M44" s="9">
        <f t="shared" si="17"/>
        <v>2</v>
      </c>
      <c r="N44" s="5">
        <f t="shared" si="12"/>
        <v>0.95</v>
      </c>
      <c r="O44" s="10">
        <f t="shared" si="18"/>
        <v>34.2</v>
      </c>
      <c r="P44" s="5">
        <f t="shared" si="13"/>
        <v>90</v>
      </c>
      <c r="Q44" s="9">
        <f t="shared" si="14"/>
        <v>0</v>
      </c>
      <c r="R44" s="9">
        <f t="shared" si="15"/>
        <v>1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33</v>
      </c>
      <c r="M45" s="9">
        <f t="shared" si="17"/>
        <v>2</v>
      </c>
      <c r="N45" s="5">
        <f t="shared" si="12"/>
        <v>-0.95</v>
      </c>
      <c r="O45" s="10">
        <f t="shared" si="18"/>
        <v>33.25</v>
      </c>
      <c r="P45" s="5">
        <f t="shared" si="13"/>
        <v>87.49999999999999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33</v>
      </c>
      <c r="M46" s="9">
        <f t="shared" si="17"/>
        <v>2</v>
      </c>
      <c r="N46" s="5">
        <f t="shared" si="12"/>
        <v>0</v>
      </c>
      <c r="O46" s="10">
        <f t="shared" si="18"/>
        <v>33.25</v>
      </c>
      <c r="P46" s="5">
        <f t="shared" si="13"/>
        <v>87.49999999999999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34</v>
      </c>
      <c r="M47" s="9">
        <f t="shared" si="17"/>
        <v>2</v>
      </c>
      <c r="N47" s="5">
        <f t="shared" si="12"/>
        <v>0.95</v>
      </c>
      <c r="O47" s="10">
        <f t="shared" si="18"/>
        <v>34.2</v>
      </c>
      <c r="P47" s="5">
        <f t="shared" si="13"/>
        <v>90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34</v>
      </c>
      <c r="M48" s="9">
        <f t="shared" si="17"/>
        <v>2</v>
      </c>
      <c r="N48" s="5">
        <f t="shared" si="12"/>
        <v>0</v>
      </c>
      <c r="O48" s="10">
        <f t="shared" si="18"/>
        <v>34.2</v>
      </c>
      <c r="P48" s="5">
        <f t="shared" si="13"/>
        <v>90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34</v>
      </c>
      <c r="M49" s="9">
        <f t="shared" si="17"/>
        <v>2</v>
      </c>
      <c r="N49" s="5">
        <f t="shared" si="12"/>
        <v>0</v>
      </c>
      <c r="O49" s="10">
        <f t="shared" si="18"/>
        <v>34.2</v>
      </c>
      <c r="P49" s="5">
        <f t="shared" si="13"/>
        <v>90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34</v>
      </c>
      <c r="M50" s="9">
        <f t="shared" si="17"/>
        <v>2</v>
      </c>
      <c r="N50" s="5">
        <f t="shared" si="12"/>
        <v>0</v>
      </c>
      <c r="O50" s="10">
        <f t="shared" si="18"/>
        <v>34.2</v>
      </c>
      <c r="P50" s="5">
        <f t="shared" si="13"/>
        <v>90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34</v>
      </c>
      <c r="M51" s="9">
        <f t="shared" si="17"/>
        <v>2</v>
      </c>
      <c r="N51" s="5">
        <f t="shared" si="12"/>
        <v>0</v>
      </c>
      <c r="O51" s="10">
        <f t="shared" si="18"/>
        <v>34.2</v>
      </c>
      <c r="P51" s="5">
        <f t="shared" si="13"/>
        <v>90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34</v>
      </c>
      <c r="M52" s="9">
        <f t="shared" si="17"/>
        <v>2</v>
      </c>
      <c r="N52" s="5">
        <f t="shared" si="12"/>
        <v>0</v>
      </c>
      <c r="O52" s="10">
        <f t="shared" si="18"/>
        <v>34.2</v>
      </c>
      <c r="P52" s="5">
        <f t="shared" si="13"/>
        <v>90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34</v>
      </c>
      <c r="M53" s="9">
        <f t="shared" si="17"/>
        <v>2</v>
      </c>
      <c r="N53" s="5">
        <f t="shared" si="12"/>
        <v>0</v>
      </c>
      <c r="O53" s="10">
        <f t="shared" si="18"/>
        <v>34.2</v>
      </c>
      <c r="P53" s="5">
        <f t="shared" si="13"/>
        <v>90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>
        <v>1</v>
      </c>
      <c r="J54" s="9">
        <f t="shared" si="10"/>
        <v>1</v>
      </c>
      <c r="K54" s="9">
        <f t="shared" si="11"/>
        <v>1</v>
      </c>
      <c r="L54" s="9">
        <f t="shared" si="16"/>
        <v>35</v>
      </c>
      <c r="M54" s="9">
        <f t="shared" si="17"/>
        <v>3</v>
      </c>
      <c r="N54" s="5">
        <f t="shared" si="12"/>
        <v>1.9</v>
      </c>
      <c r="O54" s="10">
        <f t="shared" si="18"/>
        <v>36.1</v>
      </c>
      <c r="P54" s="5">
        <f t="shared" si="13"/>
        <v>94.99999999999999</v>
      </c>
      <c r="Q54" s="9">
        <f t="shared" si="14"/>
        <v>0</v>
      </c>
      <c r="R54" s="9">
        <f t="shared" si="15"/>
        <v>2</v>
      </c>
    </row>
    <row r="55" spans="1:18" ht="15">
      <c r="A55" s="12">
        <v>32798</v>
      </c>
      <c r="B55"/>
      <c r="C55">
        <v>1</v>
      </c>
      <c r="D55"/>
      <c r="E55"/>
      <c r="F55"/>
      <c r="G55"/>
      <c r="H55"/>
      <c r="I55">
        <v>1</v>
      </c>
      <c r="J55" s="9">
        <f t="shared" si="10"/>
        <v>-1</v>
      </c>
      <c r="K55" s="9">
        <f t="shared" si="11"/>
        <v>1</v>
      </c>
      <c r="L55" s="9">
        <f t="shared" si="16"/>
        <v>34</v>
      </c>
      <c r="M55" s="9">
        <f t="shared" si="17"/>
        <v>4</v>
      </c>
      <c r="N55" s="5">
        <f t="shared" si="12"/>
        <v>0</v>
      </c>
      <c r="O55" s="10">
        <f t="shared" si="18"/>
        <v>36.1</v>
      </c>
      <c r="P55" s="5">
        <f t="shared" si="13"/>
        <v>94.99999999999999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34</v>
      </c>
      <c r="M56" s="9">
        <f t="shared" si="17"/>
        <v>4</v>
      </c>
      <c r="N56" s="5">
        <f t="shared" si="12"/>
        <v>0</v>
      </c>
      <c r="O56" s="10">
        <f t="shared" si="18"/>
        <v>36.1</v>
      </c>
      <c r="P56" s="5">
        <f t="shared" si="13"/>
        <v>94.99999999999999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/>
      <c r="I57"/>
      <c r="J57" s="9">
        <f t="shared" si="10"/>
        <v>1</v>
      </c>
      <c r="K57" s="9">
        <f t="shared" si="11"/>
        <v>0</v>
      </c>
      <c r="L57" s="9">
        <f t="shared" si="16"/>
        <v>35</v>
      </c>
      <c r="M57" s="9">
        <f t="shared" si="17"/>
        <v>4</v>
      </c>
      <c r="N57" s="5">
        <f t="shared" si="12"/>
        <v>0.95</v>
      </c>
      <c r="O57" s="10">
        <f t="shared" si="18"/>
        <v>37.050000000000004</v>
      </c>
      <c r="P57" s="5">
        <f t="shared" si="13"/>
        <v>97.5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35</v>
      </c>
      <c r="M58" s="9">
        <f t="shared" si="17"/>
        <v>4</v>
      </c>
      <c r="N58" s="5">
        <f t="shared" si="12"/>
        <v>0</v>
      </c>
      <c r="O58" s="10">
        <f t="shared" si="18"/>
        <v>37.050000000000004</v>
      </c>
      <c r="P58" s="5">
        <f t="shared" si="13"/>
        <v>97.5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35</v>
      </c>
      <c r="M59" s="9">
        <f t="shared" si="17"/>
        <v>4</v>
      </c>
      <c r="N59" s="5">
        <f t="shared" si="12"/>
        <v>0</v>
      </c>
      <c r="O59" s="10">
        <f t="shared" si="18"/>
        <v>37.050000000000004</v>
      </c>
      <c r="P59" s="5">
        <f t="shared" si="13"/>
        <v>97.5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35</v>
      </c>
      <c r="M60" s="9">
        <f t="shared" si="17"/>
        <v>4</v>
      </c>
      <c r="N60" s="5">
        <f t="shared" si="12"/>
        <v>0</v>
      </c>
      <c r="O60" s="10">
        <f t="shared" si="18"/>
        <v>37.050000000000004</v>
      </c>
      <c r="P60" s="5">
        <f t="shared" si="13"/>
        <v>97.5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35</v>
      </c>
      <c r="M61" s="9">
        <f t="shared" si="17"/>
        <v>4</v>
      </c>
      <c r="N61" s="5">
        <f t="shared" si="12"/>
        <v>0</v>
      </c>
      <c r="O61" s="10">
        <f t="shared" si="18"/>
        <v>37.050000000000004</v>
      </c>
      <c r="P61" s="5">
        <f t="shared" si="13"/>
        <v>97.5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35</v>
      </c>
      <c r="M62" s="9">
        <f t="shared" si="17"/>
        <v>4</v>
      </c>
      <c r="N62" s="5">
        <f t="shared" si="12"/>
        <v>0</v>
      </c>
      <c r="O62" s="10">
        <f t="shared" si="18"/>
        <v>37.050000000000004</v>
      </c>
      <c r="P62" s="5">
        <f t="shared" si="13"/>
        <v>97.5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35</v>
      </c>
      <c r="M63" s="9">
        <f t="shared" si="17"/>
        <v>4</v>
      </c>
      <c r="N63" s="5">
        <f t="shared" si="12"/>
        <v>0</v>
      </c>
      <c r="O63" s="10">
        <f t="shared" si="18"/>
        <v>37.050000000000004</v>
      </c>
      <c r="P63" s="5">
        <f t="shared" si="13"/>
        <v>97.5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35</v>
      </c>
      <c r="M64" s="9">
        <f t="shared" si="17"/>
        <v>4</v>
      </c>
      <c r="N64" s="5">
        <f t="shared" si="12"/>
        <v>0</v>
      </c>
      <c r="O64" s="10">
        <f t="shared" si="18"/>
        <v>37.050000000000004</v>
      </c>
      <c r="P64" s="5">
        <f t="shared" si="13"/>
        <v>97.5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36</v>
      </c>
      <c r="M65" s="9">
        <f t="shared" si="17"/>
        <v>4</v>
      </c>
      <c r="N65" s="5">
        <f t="shared" si="12"/>
        <v>0.95</v>
      </c>
      <c r="O65" s="10">
        <f t="shared" si="18"/>
        <v>38.00000000000001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36</v>
      </c>
      <c r="M66" s="9">
        <f t="shared" si="17"/>
        <v>4</v>
      </c>
      <c r="N66" s="5">
        <f t="shared" si="12"/>
        <v>0</v>
      </c>
      <c r="O66" s="10">
        <f t="shared" si="18"/>
        <v>38.00000000000001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36</v>
      </c>
      <c r="M67" s="9">
        <f t="shared" si="17"/>
        <v>4</v>
      </c>
      <c r="N67" s="5">
        <f t="shared" si="12"/>
        <v>0</v>
      </c>
      <c r="O67" s="10">
        <f t="shared" si="18"/>
        <v>38.00000000000001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36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38.00000000000001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36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38.00000000000001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36</v>
      </c>
      <c r="M70" s="9">
        <f t="shared" si="26"/>
        <v>4</v>
      </c>
      <c r="N70" s="5">
        <f t="shared" si="21"/>
        <v>0</v>
      </c>
      <c r="O70" s="10">
        <f t="shared" si="27"/>
        <v>38.00000000000001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36</v>
      </c>
      <c r="M71" s="9">
        <f t="shared" si="26"/>
        <v>4</v>
      </c>
      <c r="N71" s="5">
        <f t="shared" si="21"/>
        <v>0</v>
      </c>
      <c r="O71" s="10">
        <f t="shared" si="27"/>
        <v>38.00000000000001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36</v>
      </c>
      <c r="M72" s="9">
        <f t="shared" si="26"/>
        <v>4</v>
      </c>
      <c r="N72" s="5">
        <f t="shared" si="21"/>
        <v>0</v>
      </c>
      <c r="O72" s="10">
        <f t="shared" si="27"/>
        <v>38.00000000000001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36</v>
      </c>
      <c r="M73" s="9">
        <f t="shared" si="26"/>
        <v>4</v>
      </c>
      <c r="N73" s="5">
        <f t="shared" si="21"/>
        <v>0</v>
      </c>
      <c r="O73" s="10">
        <f t="shared" si="27"/>
        <v>38.00000000000001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>
        <v>1</v>
      </c>
      <c r="C74"/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35</v>
      </c>
      <c r="M74" s="9">
        <f t="shared" si="26"/>
        <v>4</v>
      </c>
      <c r="N74" s="5">
        <f t="shared" si="21"/>
        <v>-0.95</v>
      </c>
      <c r="O74" s="10">
        <f t="shared" si="27"/>
        <v>37.050000000000004</v>
      </c>
      <c r="P74" s="5">
        <f t="shared" si="22"/>
        <v>97.5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35</v>
      </c>
      <c r="M75" s="9">
        <f t="shared" si="26"/>
        <v>4</v>
      </c>
      <c r="N75" s="5">
        <f t="shared" si="21"/>
        <v>0</v>
      </c>
      <c r="O75" s="10">
        <f t="shared" si="27"/>
        <v>37.050000000000004</v>
      </c>
      <c r="P75" s="5">
        <f t="shared" si="22"/>
        <v>97.5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35</v>
      </c>
      <c r="M76" s="9">
        <f t="shared" si="26"/>
        <v>4</v>
      </c>
      <c r="N76" s="5">
        <f t="shared" si="21"/>
        <v>0</v>
      </c>
      <c r="O76" s="10">
        <f t="shared" si="27"/>
        <v>37.050000000000004</v>
      </c>
      <c r="P76" s="5">
        <f t="shared" si="22"/>
        <v>97.5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>
        <v>1</v>
      </c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36</v>
      </c>
      <c r="M77" s="9">
        <f t="shared" si="26"/>
        <v>3</v>
      </c>
      <c r="N77" s="5">
        <f t="shared" si="21"/>
        <v>0</v>
      </c>
      <c r="O77" s="10">
        <f t="shared" si="27"/>
        <v>37.050000000000004</v>
      </c>
      <c r="P77" s="5">
        <f t="shared" si="22"/>
        <v>97.5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36</v>
      </c>
      <c r="M78" s="9">
        <f t="shared" si="26"/>
        <v>3</v>
      </c>
      <c r="N78" s="5">
        <f t="shared" si="21"/>
        <v>0</v>
      </c>
      <c r="O78" s="10">
        <f t="shared" si="27"/>
        <v>37.050000000000004</v>
      </c>
      <c r="P78" s="5">
        <f t="shared" si="22"/>
        <v>97.5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36</v>
      </c>
      <c r="M79" s="9">
        <f t="shared" si="26"/>
        <v>3</v>
      </c>
      <c r="N79" s="5">
        <f t="shared" si="21"/>
        <v>0</v>
      </c>
      <c r="O79" s="10">
        <f t="shared" si="27"/>
        <v>37.050000000000004</v>
      </c>
      <c r="P79" s="5">
        <f t="shared" si="22"/>
        <v>97.5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36</v>
      </c>
      <c r="M80" s="9">
        <f t="shared" si="26"/>
        <v>3</v>
      </c>
      <c r="N80" s="5">
        <f t="shared" si="21"/>
        <v>0</v>
      </c>
      <c r="O80" s="10">
        <f t="shared" si="27"/>
        <v>37.050000000000004</v>
      </c>
      <c r="P80" s="5">
        <f t="shared" si="22"/>
        <v>97.5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36</v>
      </c>
      <c r="M81" s="9">
        <f t="shared" si="26"/>
        <v>3</v>
      </c>
      <c r="N81" s="5">
        <f t="shared" si="21"/>
        <v>0</v>
      </c>
      <c r="O81" s="10">
        <f t="shared" si="27"/>
        <v>37.050000000000004</v>
      </c>
      <c r="P81" s="5">
        <f t="shared" si="22"/>
        <v>97.5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36</v>
      </c>
      <c r="M82" s="9">
        <f t="shared" si="26"/>
        <v>3</v>
      </c>
      <c r="N82" s="5">
        <f t="shared" si="21"/>
        <v>0</v>
      </c>
      <c r="O82" s="10">
        <f t="shared" si="27"/>
        <v>37.050000000000004</v>
      </c>
      <c r="P82" s="5">
        <f t="shared" si="22"/>
        <v>97.5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25"/>
        <v>36</v>
      </c>
      <c r="M83" s="9">
        <f t="shared" si="26"/>
        <v>4</v>
      </c>
      <c r="N83" s="5">
        <f t="shared" si="21"/>
        <v>0.95</v>
      </c>
      <c r="O83" s="10">
        <f t="shared" si="27"/>
        <v>38.00000000000001</v>
      </c>
      <c r="P83" s="5">
        <f t="shared" si="22"/>
        <v>100</v>
      </c>
      <c r="Q83" s="9">
        <f t="shared" si="23"/>
        <v>0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>
        <v>1</v>
      </c>
      <c r="E84" s="11"/>
      <c r="F84" s="11">
        <v>1</v>
      </c>
      <c r="G84" s="11"/>
      <c r="H84" s="11"/>
      <c r="I84" s="11"/>
      <c r="J84" s="9">
        <f t="shared" si="19"/>
        <v>1</v>
      </c>
      <c r="K84" s="9">
        <f t="shared" si="20"/>
        <v>-1</v>
      </c>
      <c r="L84" s="9">
        <f t="shared" si="25"/>
        <v>37</v>
      </c>
      <c r="M84" s="9">
        <f t="shared" si="26"/>
        <v>3</v>
      </c>
      <c r="N84" s="5">
        <f t="shared" si="21"/>
        <v>0</v>
      </c>
      <c r="O84" s="10">
        <f t="shared" si="27"/>
        <v>38.00000000000001</v>
      </c>
      <c r="P84" s="5">
        <f t="shared" si="22"/>
        <v>100</v>
      </c>
      <c r="Q84" s="9">
        <f t="shared" si="23"/>
        <v>1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/>
      <c r="J85" s="9">
        <f t="shared" si="19"/>
        <v>0</v>
      </c>
      <c r="K85" s="9">
        <f t="shared" si="20"/>
        <v>-1</v>
      </c>
      <c r="L85" s="9">
        <f t="shared" si="25"/>
        <v>37</v>
      </c>
      <c r="M85" s="9">
        <f t="shared" si="26"/>
        <v>2</v>
      </c>
      <c r="N85" s="5">
        <f t="shared" si="21"/>
        <v>-0.95</v>
      </c>
      <c r="O85" s="10">
        <f t="shared" si="27"/>
        <v>37.050000000000004</v>
      </c>
      <c r="P85" s="5">
        <f t="shared" si="22"/>
        <v>97.5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</v>
      </c>
      <c r="N86" s="5">
        <f t="shared" si="21"/>
        <v>0</v>
      </c>
      <c r="O86" s="10">
        <f t="shared" si="27"/>
        <v>37.050000000000004</v>
      </c>
      <c r="P86" s="5">
        <f t="shared" si="22"/>
        <v>97.5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</v>
      </c>
      <c r="N87" s="5">
        <f t="shared" si="21"/>
        <v>0</v>
      </c>
      <c r="O87" s="10">
        <f t="shared" si="27"/>
        <v>37.050000000000004</v>
      </c>
      <c r="P87" s="5">
        <f t="shared" si="22"/>
        <v>97.5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</v>
      </c>
      <c r="N88" s="5">
        <f t="shared" si="21"/>
        <v>0</v>
      </c>
      <c r="O88" s="10">
        <f t="shared" si="27"/>
        <v>37.050000000000004</v>
      </c>
      <c r="P88" s="5">
        <f t="shared" si="22"/>
        <v>97.5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37</v>
      </c>
      <c r="M89" s="9">
        <f t="shared" si="26"/>
        <v>2</v>
      </c>
      <c r="N89" s="5">
        <f t="shared" si="21"/>
        <v>0</v>
      </c>
      <c r="O89" s="10">
        <f t="shared" si="27"/>
        <v>37.050000000000004</v>
      </c>
      <c r="P89" s="5">
        <f t="shared" si="22"/>
        <v>97.5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37</v>
      </c>
      <c r="M90" s="9">
        <f t="shared" si="26"/>
        <v>2</v>
      </c>
      <c r="N90" s="5">
        <f t="shared" si="21"/>
        <v>0</v>
      </c>
      <c r="O90" s="10">
        <f t="shared" si="27"/>
        <v>37.050000000000004</v>
      </c>
      <c r="P90" s="5">
        <f t="shared" si="22"/>
        <v>97.5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/>
      <c r="J91" s="9">
        <f t="shared" si="19"/>
        <v>0</v>
      </c>
      <c r="K91" s="9">
        <f t="shared" si="20"/>
        <v>-1</v>
      </c>
      <c r="L91" s="9">
        <f t="shared" si="25"/>
        <v>37</v>
      </c>
      <c r="M91" s="9">
        <f t="shared" si="26"/>
        <v>1</v>
      </c>
      <c r="N91" s="5">
        <f t="shared" si="21"/>
        <v>-0.95</v>
      </c>
      <c r="O91" s="10">
        <f t="shared" si="27"/>
        <v>36.1</v>
      </c>
      <c r="P91" s="5">
        <f t="shared" si="22"/>
        <v>94.99999999999999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>
        <v>1</v>
      </c>
      <c r="I92"/>
      <c r="J92" s="9">
        <f t="shared" si="19"/>
        <v>0</v>
      </c>
      <c r="K92" s="9">
        <f t="shared" si="20"/>
        <v>1</v>
      </c>
      <c r="L92" s="9">
        <f t="shared" si="25"/>
        <v>37</v>
      </c>
      <c r="M92" s="9">
        <f t="shared" si="26"/>
        <v>2</v>
      </c>
      <c r="N92" s="5">
        <f t="shared" si="21"/>
        <v>0.95</v>
      </c>
      <c r="O92" s="10">
        <f t="shared" si="27"/>
        <v>37.050000000000004</v>
      </c>
      <c r="P92" s="5">
        <f t="shared" si="22"/>
        <v>97.5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37</v>
      </c>
      <c r="M93" s="9">
        <f t="shared" si="26"/>
        <v>2</v>
      </c>
      <c r="N93" s="5">
        <f t="shared" si="21"/>
        <v>0</v>
      </c>
      <c r="O93" s="10">
        <f t="shared" si="27"/>
        <v>37.050000000000004</v>
      </c>
      <c r="P93" s="5">
        <f t="shared" si="22"/>
        <v>97.5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38</v>
      </c>
      <c r="M94" s="9">
        <f t="shared" si="26"/>
        <v>2</v>
      </c>
      <c r="N94" s="5">
        <f t="shared" si="21"/>
        <v>0.95</v>
      </c>
      <c r="O94" s="10">
        <f t="shared" si="27"/>
        <v>38.00000000000001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>
        <v>1</v>
      </c>
      <c r="J95" s="9">
        <f t="shared" si="19"/>
        <v>0</v>
      </c>
      <c r="K95" s="9">
        <f t="shared" si="20"/>
        <v>1</v>
      </c>
      <c r="L95" s="9">
        <f t="shared" si="25"/>
        <v>38</v>
      </c>
      <c r="M95" s="9">
        <f t="shared" si="26"/>
        <v>3</v>
      </c>
      <c r="N95" s="5">
        <f t="shared" si="21"/>
        <v>0.95</v>
      </c>
      <c r="O95" s="10">
        <f t="shared" si="27"/>
        <v>38.95000000000001</v>
      </c>
      <c r="P95" s="5">
        <f t="shared" si="22"/>
        <v>102.5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38</v>
      </c>
      <c r="M96" s="9">
        <f t="shared" si="26"/>
        <v>3</v>
      </c>
      <c r="N96" s="5">
        <f t="shared" si="21"/>
        <v>0</v>
      </c>
      <c r="O96" s="10">
        <f t="shared" si="27"/>
        <v>38.95000000000001</v>
      </c>
      <c r="P96" s="5">
        <f t="shared" si="22"/>
        <v>102.5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38</v>
      </c>
      <c r="M97" s="9">
        <f t="shared" si="26"/>
        <v>2</v>
      </c>
      <c r="N97" s="5">
        <f t="shared" si="21"/>
        <v>-0.95</v>
      </c>
      <c r="O97" s="10">
        <f t="shared" si="27"/>
        <v>38.00000000000001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38</v>
      </c>
      <c r="M98" s="9">
        <f t="shared" si="26"/>
        <v>2</v>
      </c>
      <c r="N98" s="5">
        <f t="shared" si="21"/>
        <v>0</v>
      </c>
      <c r="O98" s="10">
        <f t="shared" si="27"/>
        <v>38.00000000000001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38</v>
      </c>
      <c r="M99" s="9">
        <f t="shared" si="26"/>
        <v>2</v>
      </c>
      <c r="N99" s="5">
        <f t="shared" si="21"/>
        <v>0</v>
      </c>
      <c r="O99" s="10">
        <f t="shared" si="27"/>
        <v>38.00000000000001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38</v>
      </c>
      <c r="M100" s="9">
        <f t="shared" si="26"/>
        <v>2</v>
      </c>
      <c r="N100" s="5">
        <f t="shared" si="21"/>
        <v>0</v>
      </c>
      <c r="O100" s="10">
        <f t="shared" si="27"/>
        <v>38.00000000000001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38</v>
      </c>
      <c r="M101" s="9">
        <f t="shared" si="26"/>
        <v>2</v>
      </c>
      <c r="N101" s="5">
        <f t="shared" si="21"/>
        <v>0</v>
      </c>
      <c r="O101" s="10">
        <f>O100+N101</f>
        <v>38.00000000000001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</v>
      </c>
      <c r="C103" s="9">
        <f t="shared" si="28"/>
        <v>6</v>
      </c>
      <c r="D103" s="9">
        <f t="shared" si="28"/>
        <v>37</v>
      </c>
      <c r="E103" s="9">
        <f t="shared" si="28"/>
        <v>10</v>
      </c>
      <c r="F103" s="9">
        <f t="shared" si="28"/>
        <v>4</v>
      </c>
      <c r="G103" s="9">
        <f t="shared" si="28"/>
        <v>14</v>
      </c>
      <c r="H103" s="9">
        <f t="shared" si="28"/>
        <v>11</v>
      </c>
      <c r="I103" s="9">
        <f t="shared" si="28"/>
        <v>9</v>
      </c>
      <c r="J103" s="9">
        <f t="shared" si="28"/>
        <v>38</v>
      </c>
      <c r="K103" s="9">
        <f t="shared" si="28"/>
        <v>2</v>
      </c>
      <c r="N103" s="5">
        <f>SUM(N4:N101)</f>
        <v>38.00000000000001</v>
      </c>
      <c r="Q103" s="10">
        <f>SUM(Q4:Q101)</f>
        <v>27</v>
      </c>
      <c r="R103" s="10">
        <f>SUM(R4:R101)</f>
        <v>67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100" sqref="F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-0.6545454545454545</v>
      </c>
      <c r="AA4" s="5">
        <f aca="true" t="shared" si="6" ref="AA4:AA17">Z4*100/$Z$18</f>
        <v>-1.8181818181818181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>
        <v>1</v>
      </c>
      <c r="E5" s="11"/>
      <c r="F5" s="11"/>
      <c r="G5"/>
      <c r="H5" s="11"/>
      <c r="I5" s="11"/>
      <c r="J5" s="9">
        <f t="shared" si="0"/>
        <v>1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0.6545454545454545</v>
      </c>
      <c r="O5" s="10">
        <f aca="true" t="shared" si="9" ref="O5:O36">O4+N5</f>
        <v>0.6545454545454545</v>
      </c>
      <c r="P5" s="5">
        <f t="shared" si="3"/>
        <v>1.8181818181818175</v>
      </c>
      <c r="Q5" s="9">
        <f t="shared" si="4"/>
        <v>0</v>
      </c>
      <c r="R5" s="9">
        <f t="shared" si="5"/>
        <v>1</v>
      </c>
      <c r="T5" s="8" t="s">
        <v>29</v>
      </c>
      <c r="V5" s="9">
        <f>R103</f>
        <v>88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6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0.6545454545454545</v>
      </c>
      <c r="P6" s="5">
        <f t="shared" si="3"/>
        <v>1.8181818181818175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33</v>
      </c>
      <c r="W6"/>
      <c r="X6" s="1" t="s">
        <v>32</v>
      </c>
      <c r="Z6" s="10">
        <f>SUM(N18:N24)</f>
        <v>-0.6545454545454545</v>
      </c>
      <c r="AA6" s="5">
        <f t="shared" si="6"/>
        <v>-1.8181818181818181</v>
      </c>
      <c r="AB6" s="10">
        <f>SUM(Q18:Q24)+SUM(R18:R24)</f>
        <v>3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0.6545454545454545</v>
      </c>
      <c r="P7" s="5">
        <f t="shared" si="3"/>
        <v>1.8181818181818175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72.72727272727273</v>
      </c>
      <c r="W7"/>
      <c r="Y7" s="1" t="s">
        <v>34</v>
      </c>
      <c r="Z7" s="10">
        <f>SUM(N25:N31)</f>
        <v>6.545454545454545</v>
      </c>
      <c r="AA7" s="5">
        <f t="shared" si="6"/>
        <v>18.18181818181818</v>
      </c>
      <c r="AB7" s="10">
        <f>SUM(Q25:Q31)+SUM(R25:R31)</f>
        <v>10</v>
      </c>
      <c r="AC7" s="10">
        <f>100*SUM(R25:R31)/AB7</f>
        <v>100</v>
      </c>
    </row>
    <row r="8" spans="1:29" ht="15">
      <c r="A8" s="12">
        <v>32751</v>
      </c>
      <c r="B8">
        <v>1</v>
      </c>
      <c r="C8"/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-0.6545454545454545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9.818181818181818</v>
      </c>
      <c r="AA8" s="5">
        <f t="shared" si="6"/>
        <v>27.272727272727273</v>
      </c>
      <c r="AB8" s="10">
        <f>SUM(Q32:Q38)+SUM(R32:R38)</f>
        <v>23</v>
      </c>
      <c r="AC8" s="10">
        <f>100*SUM(R32:R38)/AB8</f>
        <v>82.6086956521739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0.6545454545454543</v>
      </c>
      <c r="AA9" s="5">
        <f t="shared" si="6"/>
        <v>1.8181818181818177</v>
      </c>
      <c r="AB9" s="10">
        <f>SUM(Q39:Q45)+SUM(R39:R45)</f>
        <v>19</v>
      </c>
      <c r="AC9" s="10">
        <f>100*SUM(R39:R45)/AB9</f>
        <v>52.63157894736842</v>
      </c>
    </row>
    <row r="10" spans="1:29" ht="15">
      <c r="A10" s="12">
        <v>32753</v>
      </c>
      <c r="B10" s="11">
        <v>1</v>
      </c>
      <c r="C10" s="11"/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-0.6545454545454545</v>
      </c>
      <c r="O10" s="10">
        <f t="shared" si="9"/>
        <v>-0.6545454545454545</v>
      </c>
      <c r="P10" s="5">
        <f t="shared" si="3"/>
        <v>-1.8181818181818175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26.53061224489796</v>
      </c>
      <c r="W10"/>
      <c r="X10" s="8" t="s">
        <v>38</v>
      </c>
      <c r="Z10" s="10">
        <f>SUM(N46:N52)</f>
        <v>5.236363636363636</v>
      </c>
      <c r="AA10" s="5">
        <f t="shared" si="6"/>
        <v>14.545454545454545</v>
      </c>
      <c r="AB10" s="10">
        <f>SUM(Q46:Q52)+SUM(R46:R52)</f>
        <v>24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-0.6545454545454545</v>
      </c>
      <c r="P11" s="5">
        <f t="shared" si="3"/>
        <v>-1.8181818181818175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41.02564102564102</v>
      </c>
      <c r="W11"/>
      <c r="Y11" s="8" t="s">
        <v>40</v>
      </c>
      <c r="Z11" s="10">
        <f>SUM(N53:N59)</f>
        <v>0.6545454545454545</v>
      </c>
      <c r="AA11" s="5">
        <f t="shared" si="6"/>
        <v>1.8181818181818181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-0.6545454545454545</v>
      </c>
      <c r="P12" s="5">
        <f t="shared" si="3"/>
        <v>-1.8181818181818175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32.95454545454545</v>
      </c>
      <c r="W12"/>
      <c r="X12" s="8" t="s">
        <v>42</v>
      </c>
      <c r="Z12" s="10">
        <f>SUM(N60:N66)</f>
        <v>1.9636363636363636</v>
      </c>
      <c r="AA12" s="5">
        <f t="shared" si="6"/>
        <v>5.454545454545455</v>
      </c>
      <c r="AB12" s="10">
        <f>SUM(Q60:Q66)+SUM(R60:R66)</f>
        <v>7</v>
      </c>
      <c r="AC12" s="10">
        <f>100*SUM(R60:R66)/AB12</f>
        <v>71.42857142857143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-2</v>
      </c>
      <c r="M13" s="9">
        <f t="shared" si="8"/>
        <v>0</v>
      </c>
      <c r="N13" s="5">
        <f t="shared" si="2"/>
        <v>-0.6545454545454545</v>
      </c>
      <c r="O13" s="10">
        <f t="shared" si="9"/>
        <v>-1.309090909090909</v>
      </c>
      <c r="P13" s="5">
        <f t="shared" si="3"/>
        <v>-3.636363636363635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1.309090909090909</v>
      </c>
      <c r="AA13" s="5">
        <f t="shared" si="6"/>
        <v>3.6363636363636362</v>
      </c>
      <c r="AB13" s="10">
        <f>SUM(Q67:Q73)+SUM(R67:R73)</f>
        <v>4</v>
      </c>
      <c r="AC13" s="10">
        <f>100*SUM(R67:R73)/AB13</f>
        <v>75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0</v>
      </c>
      <c r="N14" s="5">
        <f t="shared" si="2"/>
        <v>0</v>
      </c>
      <c r="O14" s="10">
        <f t="shared" si="9"/>
        <v>-1.309090909090909</v>
      </c>
      <c r="P14" s="5">
        <f t="shared" si="3"/>
        <v>-3.636363636363635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8.50909090909091</v>
      </c>
      <c r="AA14" s="5">
        <f t="shared" si="6"/>
        <v>23.63636363636364</v>
      </c>
      <c r="AB14" s="10">
        <f>SUM(Q74:Q80)+SUM(R74:R80)</f>
        <v>15</v>
      </c>
      <c r="AC14" s="10">
        <f>100*SUM(R74:R80)/AB14</f>
        <v>93.33333333333333</v>
      </c>
    </row>
    <row r="15" spans="1:29" ht="15">
      <c r="A15" s="12">
        <v>32758</v>
      </c>
      <c r="B15"/>
      <c r="C15"/>
      <c r="D15" s="11">
        <v>1</v>
      </c>
      <c r="E15" s="11"/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-1</v>
      </c>
      <c r="M15" s="9">
        <f t="shared" si="8"/>
        <v>0</v>
      </c>
      <c r="N15" s="5">
        <f t="shared" si="2"/>
        <v>0.6545454545454545</v>
      </c>
      <c r="O15" s="10">
        <f t="shared" si="9"/>
        <v>-0.6545454545454545</v>
      </c>
      <c r="P15" s="5">
        <f t="shared" si="3"/>
        <v>-1.8181818181818175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1.309090909090909</v>
      </c>
      <c r="AA15" s="5">
        <f t="shared" si="6"/>
        <v>3.6363636363636362</v>
      </c>
      <c r="AB15" s="10">
        <f>SUM(Q81:Q87)+SUM(R81:R87)</f>
        <v>2</v>
      </c>
      <c r="AC15" s="10">
        <f>100*SUM(R81:R87)/AB15</f>
        <v>100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0.6545454545454545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1.9636363636363636</v>
      </c>
      <c r="AA16" s="5">
        <f t="shared" si="6"/>
        <v>5.454545454545455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-1</v>
      </c>
      <c r="M17" s="9">
        <f t="shared" si="8"/>
        <v>0</v>
      </c>
      <c r="N17" s="5">
        <f t="shared" si="2"/>
        <v>-0.6545454545454545</v>
      </c>
      <c r="O17" s="10">
        <f t="shared" si="9"/>
        <v>-0.6545454545454545</v>
      </c>
      <c r="P17" s="5">
        <f t="shared" si="3"/>
        <v>-1.8181818181818175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-0.6545454545454545</v>
      </c>
      <c r="AA17" s="5">
        <f t="shared" si="6"/>
        <v>-1.8181818181818181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0</v>
      </c>
      <c r="N18" s="5">
        <f t="shared" si="2"/>
        <v>0</v>
      </c>
      <c r="O18" s="10">
        <f t="shared" si="9"/>
        <v>-0.6545454545454545</v>
      </c>
      <c r="P18" s="5">
        <f t="shared" si="3"/>
        <v>-1.8181818181818175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36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0</v>
      </c>
      <c r="N19" s="5">
        <f t="shared" si="2"/>
        <v>0</v>
      </c>
      <c r="O19" s="10">
        <f t="shared" si="9"/>
        <v>-0.6545454545454545</v>
      </c>
      <c r="P19" s="5">
        <f t="shared" si="3"/>
        <v>-1.8181818181818175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-1</v>
      </c>
      <c r="M20" s="9">
        <f t="shared" si="8"/>
        <v>-1</v>
      </c>
      <c r="N20" s="5">
        <f t="shared" si="2"/>
        <v>-0.6545454545454545</v>
      </c>
      <c r="O20" s="10">
        <f t="shared" si="9"/>
        <v>-1.309090909090909</v>
      </c>
      <c r="P20" s="5">
        <f t="shared" si="3"/>
        <v>-3.636363636363635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>
        <v>1</v>
      </c>
      <c r="G21"/>
      <c r="H21"/>
      <c r="I21"/>
      <c r="J21" s="9">
        <f t="shared" si="0"/>
        <v>0</v>
      </c>
      <c r="K21" s="9">
        <f t="shared" si="1"/>
        <v>-1</v>
      </c>
      <c r="L21" s="9">
        <f t="shared" si="7"/>
        <v>-1</v>
      </c>
      <c r="M21" s="9">
        <f t="shared" si="8"/>
        <v>-2</v>
      </c>
      <c r="N21" s="5">
        <f t="shared" si="2"/>
        <v>-0.6545454545454545</v>
      </c>
      <c r="O21" s="10">
        <f t="shared" si="9"/>
        <v>-1.9636363636363636</v>
      </c>
      <c r="P21" s="5">
        <f t="shared" si="3"/>
        <v>-5.454545454545452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-2</v>
      </c>
      <c r="N22" s="5">
        <f t="shared" si="2"/>
        <v>0.6545454545454545</v>
      </c>
      <c r="O22" s="10">
        <f t="shared" si="9"/>
        <v>-1.309090909090909</v>
      </c>
      <c r="P22" s="5">
        <f t="shared" si="3"/>
        <v>-3.636363636363635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-2</v>
      </c>
      <c r="N23" s="5">
        <f t="shared" si="2"/>
        <v>0</v>
      </c>
      <c r="O23" s="10">
        <f t="shared" si="9"/>
        <v>-1.309090909090909</v>
      </c>
      <c r="P23" s="5">
        <f t="shared" si="3"/>
        <v>-3.636363636363635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-2</v>
      </c>
      <c r="N24" s="5">
        <f t="shared" si="2"/>
        <v>0</v>
      </c>
      <c r="O24" s="10">
        <f t="shared" si="9"/>
        <v>-1.309090909090909</v>
      </c>
      <c r="P24" s="5">
        <f t="shared" si="3"/>
        <v>-3.636363636363635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0</v>
      </c>
      <c r="M25" s="9">
        <f t="shared" si="8"/>
        <v>-1</v>
      </c>
      <c r="N25" s="5">
        <f t="shared" si="2"/>
        <v>0.6545454545454545</v>
      </c>
      <c r="O25" s="10">
        <f t="shared" si="9"/>
        <v>-0.6545454545454545</v>
      </c>
      <c r="P25" s="5">
        <f t="shared" si="3"/>
        <v>-1.8181818181818175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0.6545454545454545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2</v>
      </c>
      <c r="M27" s="9">
        <f t="shared" si="8"/>
        <v>-1</v>
      </c>
      <c r="N27" s="5">
        <f t="shared" si="2"/>
        <v>0.6545454545454545</v>
      </c>
      <c r="O27" s="10">
        <f t="shared" si="9"/>
        <v>0.6545454545454545</v>
      </c>
      <c r="P27" s="5">
        <f t="shared" si="3"/>
        <v>1.8181818181818175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>
        <v>1</v>
      </c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3</v>
      </c>
      <c r="M28" s="9">
        <f t="shared" si="8"/>
        <v>0</v>
      </c>
      <c r="N28" s="5">
        <f t="shared" si="2"/>
        <v>1.309090909090909</v>
      </c>
      <c r="O28" s="10">
        <f t="shared" si="9"/>
        <v>1.9636363636363636</v>
      </c>
      <c r="P28" s="5">
        <f t="shared" si="3"/>
        <v>5.454545454545452</v>
      </c>
      <c r="Q28" s="9">
        <f t="shared" si="4"/>
        <v>0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>
        <v>1</v>
      </c>
      <c r="E29">
        <v>1</v>
      </c>
      <c r="F29"/>
      <c r="G29"/>
      <c r="H29"/>
      <c r="I29">
        <v>1</v>
      </c>
      <c r="J29" s="9">
        <f t="shared" si="0"/>
        <v>2</v>
      </c>
      <c r="K29" s="9">
        <f t="shared" si="1"/>
        <v>1</v>
      </c>
      <c r="L29" s="9">
        <f t="shared" si="7"/>
        <v>5</v>
      </c>
      <c r="M29" s="9">
        <f t="shared" si="8"/>
        <v>1</v>
      </c>
      <c r="N29" s="5">
        <f t="shared" si="2"/>
        <v>1.9636363636363636</v>
      </c>
      <c r="O29" s="10">
        <f t="shared" si="9"/>
        <v>3.9272727272727272</v>
      </c>
      <c r="P29" s="5">
        <f t="shared" si="3"/>
        <v>10.909090909090905</v>
      </c>
      <c r="Q29" s="9">
        <f t="shared" si="4"/>
        <v>0</v>
      </c>
      <c r="R29" s="9">
        <f t="shared" si="5"/>
        <v>3</v>
      </c>
    </row>
    <row r="30" spans="1:20" ht="15">
      <c r="A30" s="12">
        <v>32773</v>
      </c>
      <c r="B30"/>
      <c r="C30"/>
      <c r="D30" s="11">
        <v>1</v>
      </c>
      <c r="E30" s="11"/>
      <c r="F30"/>
      <c r="G30"/>
      <c r="H30" s="11">
        <v>1</v>
      </c>
      <c r="I30" s="11"/>
      <c r="J30" s="9">
        <f t="shared" si="0"/>
        <v>1</v>
      </c>
      <c r="K30" s="9">
        <f t="shared" si="1"/>
        <v>1</v>
      </c>
      <c r="L30" s="9">
        <f t="shared" si="7"/>
        <v>6</v>
      </c>
      <c r="M30" s="9">
        <f t="shared" si="8"/>
        <v>2</v>
      </c>
      <c r="N30" s="5">
        <f t="shared" si="2"/>
        <v>1.309090909090909</v>
      </c>
      <c r="O30" s="10">
        <f t="shared" si="9"/>
        <v>5.236363636363636</v>
      </c>
      <c r="P30" s="5">
        <f t="shared" si="3"/>
        <v>14.54545454545454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0">
        <f t="shared" si="9"/>
        <v>5.236363636363636</v>
      </c>
      <c r="P31" s="5">
        <f t="shared" si="3"/>
        <v>14.54545454545454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3</v>
      </c>
      <c r="I32">
        <v>2</v>
      </c>
      <c r="J32" s="9">
        <f t="shared" si="0"/>
        <v>0</v>
      </c>
      <c r="K32" s="9">
        <f t="shared" si="1"/>
        <v>5</v>
      </c>
      <c r="L32" s="9">
        <f t="shared" si="7"/>
        <v>6</v>
      </c>
      <c r="M32" s="9">
        <f t="shared" si="8"/>
        <v>7</v>
      </c>
      <c r="N32" s="5">
        <f t="shared" si="2"/>
        <v>3.2727272727272725</v>
      </c>
      <c r="O32" s="10">
        <f t="shared" si="9"/>
        <v>8.509090909090908</v>
      </c>
      <c r="P32" s="5">
        <f t="shared" si="3"/>
        <v>23.636363636363622</v>
      </c>
      <c r="Q32" s="9">
        <f t="shared" si="4"/>
        <v>0</v>
      </c>
      <c r="R32" s="9">
        <f t="shared" si="5"/>
        <v>5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2</v>
      </c>
      <c r="J33" s="9">
        <f t="shared" si="0"/>
        <v>0</v>
      </c>
      <c r="K33" s="9">
        <f t="shared" si="1"/>
        <v>2</v>
      </c>
      <c r="L33" s="9">
        <f t="shared" si="7"/>
        <v>6</v>
      </c>
      <c r="M33" s="9">
        <f t="shared" si="8"/>
        <v>9</v>
      </c>
      <c r="N33" s="5">
        <f t="shared" si="2"/>
        <v>1.309090909090909</v>
      </c>
      <c r="O33" s="10">
        <f t="shared" si="9"/>
        <v>9.818181818181817</v>
      </c>
      <c r="P33" s="5">
        <f t="shared" si="3"/>
        <v>27.272727272727256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6</v>
      </c>
      <c r="M34" s="9">
        <f t="shared" si="8"/>
        <v>9</v>
      </c>
      <c r="N34" s="5">
        <f t="shared" si="2"/>
        <v>0</v>
      </c>
      <c r="O34" s="10">
        <f t="shared" si="9"/>
        <v>9.818181818181817</v>
      </c>
      <c r="P34" s="5">
        <f t="shared" si="3"/>
        <v>27.272727272727256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6</v>
      </c>
      <c r="M35" s="9">
        <f t="shared" si="8"/>
        <v>10</v>
      </c>
      <c r="N35" s="5">
        <f t="shared" si="2"/>
        <v>0.6545454545454545</v>
      </c>
      <c r="O35" s="10">
        <f t="shared" si="9"/>
        <v>10.47272727272727</v>
      </c>
      <c r="P35" s="5">
        <f t="shared" si="3"/>
        <v>29.090909090909072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>
        <v>1</v>
      </c>
      <c r="E36">
        <v>1</v>
      </c>
      <c r="F36"/>
      <c r="G36">
        <v>1</v>
      </c>
      <c r="H36">
        <v>1</v>
      </c>
      <c r="I36">
        <v>1</v>
      </c>
      <c r="J36" s="9">
        <f aca="true" t="shared" si="10" ref="J36:J67">-B36-C36+D36+E36</f>
        <v>2</v>
      </c>
      <c r="K36" s="9">
        <f aca="true" t="shared" si="11" ref="K36:K67">-F36-G36+H36+I36</f>
        <v>1</v>
      </c>
      <c r="L36" s="9">
        <f t="shared" si="7"/>
        <v>8</v>
      </c>
      <c r="M36" s="9">
        <f t="shared" si="8"/>
        <v>11</v>
      </c>
      <c r="N36" s="5">
        <f aca="true" t="shared" si="12" ref="N36:N67">(+J36+K36)*($J$103/($J$103+$K$103))</f>
        <v>1.9636363636363636</v>
      </c>
      <c r="O36" s="10">
        <f t="shared" si="9"/>
        <v>12.436363636363634</v>
      </c>
      <c r="P36" s="5">
        <f aca="true" t="shared" si="13" ref="P36:P67">O36*100/$N$103</f>
        <v>34.545454545454525</v>
      </c>
      <c r="Q36" s="9">
        <f aca="true" t="shared" si="14" ref="Q36:Q67">+B36+C36+F36+G36</f>
        <v>1</v>
      </c>
      <c r="R36" s="9">
        <f aca="true" t="shared" si="15" ref="R36:R67">D36+E36+H36+I36</f>
        <v>4</v>
      </c>
    </row>
    <row r="37" spans="1:18" ht="15">
      <c r="A37" s="12">
        <v>32780</v>
      </c>
      <c r="B37"/>
      <c r="C37"/>
      <c r="D37">
        <v>2</v>
      </c>
      <c r="E37"/>
      <c r="F37">
        <v>1</v>
      </c>
      <c r="G37"/>
      <c r="H37">
        <v>1</v>
      </c>
      <c r="I37">
        <v>1</v>
      </c>
      <c r="J37" s="9">
        <f t="shared" si="10"/>
        <v>2</v>
      </c>
      <c r="K37" s="9">
        <f t="shared" si="11"/>
        <v>1</v>
      </c>
      <c r="L37" s="9">
        <f aca="true" t="shared" si="16" ref="L37:L68">L36+J37</f>
        <v>10</v>
      </c>
      <c r="M37" s="9">
        <f aca="true" t="shared" si="17" ref="M37:M68">M36+K37</f>
        <v>12</v>
      </c>
      <c r="N37" s="5">
        <f t="shared" si="12"/>
        <v>1.9636363636363636</v>
      </c>
      <c r="O37" s="10">
        <f aca="true" t="shared" si="18" ref="O37:O68">O36+N37</f>
        <v>14.399999999999997</v>
      </c>
      <c r="P37" s="5">
        <f t="shared" si="13"/>
        <v>39.99999999999998</v>
      </c>
      <c r="Q37" s="9">
        <f t="shared" si="14"/>
        <v>1</v>
      </c>
      <c r="R37" s="9">
        <f t="shared" si="15"/>
        <v>4</v>
      </c>
    </row>
    <row r="38" spans="1:18" ht="15">
      <c r="A38" s="12">
        <v>32781</v>
      </c>
      <c r="B38">
        <v>1</v>
      </c>
      <c r="C38"/>
      <c r="D38" s="11">
        <v>1</v>
      </c>
      <c r="E38" s="11">
        <v>1</v>
      </c>
      <c r="F38"/>
      <c r="G38">
        <v>1</v>
      </c>
      <c r="H38" s="11"/>
      <c r="I38" s="11">
        <v>1</v>
      </c>
      <c r="J38" s="9">
        <f t="shared" si="10"/>
        <v>1</v>
      </c>
      <c r="K38" s="9">
        <f t="shared" si="11"/>
        <v>0</v>
      </c>
      <c r="L38" s="9">
        <f t="shared" si="16"/>
        <v>11</v>
      </c>
      <c r="M38" s="9">
        <f t="shared" si="17"/>
        <v>12</v>
      </c>
      <c r="N38" s="5">
        <f t="shared" si="12"/>
        <v>0.6545454545454545</v>
      </c>
      <c r="O38" s="10">
        <f t="shared" si="18"/>
        <v>15.054545454545451</v>
      </c>
      <c r="P38" s="5">
        <f t="shared" si="13"/>
        <v>41.81818181818179</v>
      </c>
      <c r="Q38" s="9">
        <f t="shared" si="14"/>
        <v>2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>
        <v>1</v>
      </c>
      <c r="I39">
        <v>1</v>
      </c>
      <c r="J39" s="9">
        <f t="shared" si="10"/>
        <v>0</v>
      </c>
      <c r="K39" s="9">
        <f t="shared" si="11"/>
        <v>2</v>
      </c>
      <c r="L39" s="9">
        <f t="shared" si="16"/>
        <v>11</v>
      </c>
      <c r="M39" s="9">
        <f t="shared" si="17"/>
        <v>14</v>
      </c>
      <c r="N39" s="5">
        <f t="shared" si="12"/>
        <v>1.309090909090909</v>
      </c>
      <c r="O39" s="10">
        <f t="shared" si="18"/>
        <v>16.36363636363636</v>
      </c>
      <c r="P39" s="5">
        <f t="shared" si="13"/>
        <v>45.454545454545425</v>
      </c>
      <c r="Q39" s="9">
        <f t="shared" si="14"/>
        <v>0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12</v>
      </c>
      <c r="M40" s="9">
        <f t="shared" si="17"/>
        <v>14</v>
      </c>
      <c r="N40" s="5">
        <f t="shared" si="12"/>
        <v>0.6545454545454545</v>
      </c>
      <c r="O40" s="10">
        <f t="shared" si="18"/>
        <v>17.018181818181816</v>
      </c>
      <c r="P40" s="5">
        <f t="shared" si="13"/>
        <v>47.272727272727245</v>
      </c>
      <c r="Q40" s="9">
        <f t="shared" si="14"/>
        <v>0</v>
      </c>
      <c r="R40" s="9">
        <f t="shared" si="15"/>
        <v>1</v>
      </c>
    </row>
    <row r="41" spans="1:18" ht="15">
      <c r="A41" s="12">
        <v>32784</v>
      </c>
      <c r="B41"/>
      <c r="C41"/>
      <c r="D41">
        <v>1</v>
      </c>
      <c r="E41"/>
      <c r="F41">
        <v>2</v>
      </c>
      <c r="G41"/>
      <c r="H41"/>
      <c r="I41"/>
      <c r="J41" s="9">
        <f t="shared" si="10"/>
        <v>1</v>
      </c>
      <c r="K41" s="9">
        <f t="shared" si="11"/>
        <v>-2</v>
      </c>
      <c r="L41" s="9">
        <f t="shared" si="16"/>
        <v>13</v>
      </c>
      <c r="M41" s="9">
        <f t="shared" si="17"/>
        <v>12</v>
      </c>
      <c r="N41" s="5">
        <f t="shared" si="12"/>
        <v>-0.6545454545454545</v>
      </c>
      <c r="O41" s="10">
        <f t="shared" si="18"/>
        <v>16.36363636363636</v>
      </c>
      <c r="P41" s="5">
        <f t="shared" si="13"/>
        <v>45.454545454545425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>
        <v>1</v>
      </c>
      <c r="E42" s="11"/>
      <c r="F42"/>
      <c r="G42"/>
      <c r="H42"/>
      <c r="I42" s="11">
        <v>1</v>
      </c>
      <c r="J42" s="9">
        <f t="shared" si="10"/>
        <v>1</v>
      </c>
      <c r="K42" s="9">
        <f t="shared" si="11"/>
        <v>1</v>
      </c>
      <c r="L42" s="9">
        <f t="shared" si="16"/>
        <v>14</v>
      </c>
      <c r="M42" s="9">
        <f t="shared" si="17"/>
        <v>13</v>
      </c>
      <c r="N42" s="5">
        <f t="shared" si="12"/>
        <v>1.309090909090909</v>
      </c>
      <c r="O42" s="10">
        <f t="shared" si="18"/>
        <v>17.67272727272727</v>
      </c>
      <c r="P42" s="5">
        <f t="shared" si="13"/>
        <v>49.09090909090906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14</v>
      </c>
      <c r="M43" s="9">
        <f t="shared" si="17"/>
        <v>12</v>
      </c>
      <c r="N43" s="5">
        <f t="shared" si="12"/>
        <v>-0.6545454545454545</v>
      </c>
      <c r="O43" s="10">
        <f t="shared" si="18"/>
        <v>17.018181818181812</v>
      </c>
      <c r="P43" s="5">
        <f t="shared" si="13"/>
        <v>47.27272727272724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>
        <v>1</v>
      </c>
      <c r="G44"/>
      <c r="H44">
        <v>1</v>
      </c>
      <c r="I44"/>
      <c r="J44" s="9">
        <f t="shared" si="10"/>
        <v>2</v>
      </c>
      <c r="K44" s="9">
        <f t="shared" si="11"/>
        <v>0</v>
      </c>
      <c r="L44" s="9">
        <f t="shared" si="16"/>
        <v>16</v>
      </c>
      <c r="M44" s="9">
        <f t="shared" si="17"/>
        <v>12</v>
      </c>
      <c r="N44" s="5">
        <f t="shared" si="12"/>
        <v>1.309090909090909</v>
      </c>
      <c r="O44" s="10">
        <f t="shared" si="18"/>
        <v>18.32727272727272</v>
      </c>
      <c r="P44" s="5">
        <f t="shared" si="13"/>
        <v>50.90909090909087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>
        <v>3</v>
      </c>
      <c r="D45" s="11"/>
      <c r="E45" s="11"/>
      <c r="F45">
        <v>2</v>
      </c>
      <c r="G45"/>
      <c r="H45" s="11"/>
      <c r="I45" s="11">
        <v>1</v>
      </c>
      <c r="J45" s="9">
        <f t="shared" si="10"/>
        <v>-3</v>
      </c>
      <c r="K45" s="9">
        <f t="shared" si="11"/>
        <v>-1</v>
      </c>
      <c r="L45" s="9">
        <f t="shared" si="16"/>
        <v>13</v>
      </c>
      <c r="M45" s="9">
        <f t="shared" si="17"/>
        <v>11</v>
      </c>
      <c r="N45" s="5">
        <f t="shared" si="12"/>
        <v>-2.618181818181818</v>
      </c>
      <c r="O45" s="10">
        <f t="shared" si="18"/>
        <v>15.709090909090904</v>
      </c>
      <c r="P45" s="5">
        <f t="shared" si="13"/>
        <v>43.636363636363605</v>
      </c>
      <c r="Q45" s="9">
        <f t="shared" si="14"/>
        <v>5</v>
      </c>
      <c r="R45" s="9">
        <f t="shared" si="15"/>
        <v>1</v>
      </c>
    </row>
    <row r="46" spans="1:18" ht="15">
      <c r="A46" s="12">
        <v>32789</v>
      </c>
      <c r="B46"/>
      <c r="C46"/>
      <c r="D46"/>
      <c r="E46">
        <v>1</v>
      </c>
      <c r="F46">
        <v>1</v>
      </c>
      <c r="G46">
        <v>1</v>
      </c>
      <c r="H46"/>
      <c r="I46"/>
      <c r="J46" s="9">
        <f t="shared" si="10"/>
        <v>1</v>
      </c>
      <c r="K46" s="9">
        <f t="shared" si="11"/>
        <v>-2</v>
      </c>
      <c r="L46" s="9">
        <f t="shared" si="16"/>
        <v>14</v>
      </c>
      <c r="M46" s="9">
        <f t="shared" si="17"/>
        <v>9</v>
      </c>
      <c r="N46" s="5">
        <f t="shared" si="12"/>
        <v>-0.6545454545454545</v>
      </c>
      <c r="O46" s="10">
        <f t="shared" si="18"/>
        <v>15.05454545454545</v>
      </c>
      <c r="P46" s="5">
        <f t="shared" si="13"/>
        <v>41.81818181818179</v>
      </c>
      <c r="Q46" s="9">
        <f t="shared" si="14"/>
        <v>2</v>
      </c>
      <c r="R46" s="9">
        <f t="shared" si="15"/>
        <v>1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13</v>
      </c>
      <c r="M47" s="9">
        <f t="shared" si="17"/>
        <v>9</v>
      </c>
      <c r="N47" s="5">
        <f t="shared" si="12"/>
        <v>-0.6545454545454545</v>
      </c>
      <c r="O47" s="10">
        <f t="shared" si="18"/>
        <v>14.399999999999995</v>
      </c>
      <c r="P47" s="5">
        <f t="shared" si="13"/>
        <v>39.99999999999997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9</v>
      </c>
      <c r="N48" s="5">
        <f t="shared" si="12"/>
        <v>0</v>
      </c>
      <c r="O48" s="10">
        <f t="shared" si="18"/>
        <v>14.399999999999995</v>
      </c>
      <c r="P48" s="5">
        <f t="shared" si="13"/>
        <v>39.99999999999997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>
        <v>1</v>
      </c>
      <c r="D49" s="11"/>
      <c r="E49" s="11">
        <v>1</v>
      </c>
      <c r="F49"/>
      <c r="G49">
        <v>1</v>
      </c>
      <c r="H49" s="11"/>
      <c r="I49" s="11"/>
      <c r="J49" s="9">
        <f t="shared" si="10"/>
        <v>-1</v>
      </c>
      <c r="K49" s="9">
        <f t="shared" si="11"/>
        <v>-1</v>
      </c>
      <c r="L49" s="9">
        <f t="shared" si="16"/>
        <v>12</v>
      </c>
      <c r="M49" s="9">
        <f t="shared" si="17"/>
        <v>8</v>
      </c>
      <c r="N49" s="5">
        <f t="shared" si="12"/>
        <v>-1.309090909090909</v>
      </c>
      <c r="O49" s="10">
        <f t="shared" si="18"/>
        <v>13.090909090909086</v>
      </c>
      <c r="P49" s="5">
        <f t="shared" si="13"/>
        <v>36.36363636363633</v>
      </c>
      <c r="Q49" s="9">
        <f t="shared" si="14"/>
        <v>3</v>
      </c>
      <c r="R49" s="9">
        <f t="shared" si="15"/>
        <v>1</v>
      </c>
    </row>
    <row r="50" spans="1:18" ht="15">
      <c r="A50" s="12">
        <v>32793</v>
      </c>
      <c r="B50"/>
      <c r="C50"/>
      <c r="D50">
        <v>1</v>
      </c>
      <c r="E50">
        <v>1</v>
      </c>
      <c r="F50"/>
      <c r="G50"/>
      <c r="H50">
        <v>2</v>
      </c>
      <c r="I50"/>
      <c r="J50" s="9">
        <f t="shared" si="10"/>
        <v>2</v>
      </c>
      <c r="K50" s="9">
        <f t="shared" si="11"/>
        <v>2</v>
      </c>
      <c r="L50" s="9">
        <f t="shared" si="16"/>
        <v>14</v>
      </c>
      <c r="M50" s="9">
        <f t="shared" si="17"/>
        <v>10</v>
      </c>
      <c r="N50" s="5">
        <f t="shared" si="12"/>
        <v>2.618181818181818</v>
      </c>
      <c r="O50" s="10">
        <f t="shared" si="18"/>
        <v>15.709090909090904</v>
      </c>
      <c r="P50" s="5">
        <f t="shared" si="13"/>
        <v>43.636363636363605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>
        <v>2</v>
      </c>
      <c r="E51"/>
      <c r="F51">
        <v>2</v>
      </c>
      <c r="G51"/>
      <c r="H51">
        <v>3</v>
      </c>
      <c r="I51">
        <v>2</v>
      </c>
      <c r="J51" s="9">
        <f t="shared" si="10"/>
        <v>2</v>
      </c>
      <c r="K51" s="9">
        <f t="shared" si="11"/>
        <v>3</v>
      </c>
      <c r="L51" s="9">
        <f t="shared" si="16"/>
        <v>16</v>
      </c>
      <c r="M51" s="9">
        <f t="shared" si="17"/>
        <v>13</v>
      </c>
      <c r="N51" s="5">
        <f t="shared" si="12"/>
        <v>3.2727272727272725</v>
      </c>
      <c r="O51" s="10">
        <f t="shared" si="18"/>
        <v>18.981818181818177</v>
      </c>
      <c r="P51" s="5">
        <f t="shared" si="13"/>
        <v>52.7272727272727</v>
      </c>
      <c r="Q51" s="9">
        <f t="shared" si="14"/>
        <v>2</v>
      </c>
      <c r="R51" s="9">
        <f t="shared" si="15"/>
        <v>7</v>
      </c>
    </row>
    <row r="52" spans="1:18" ht="15">
      <c r="A52" s="12">
        <v>32795</v>
      </c>
      <c r="B52" s="11"/>
      <c r="C52"/>
      <c r="D52" s="11">
        <v>2</v>
      </c>
      <c r="E52" s="11">
        <v>1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19</v>
      </c>
      <c r="M52" s="9">
        <f t="shared" si="17"/>
        <v>13</v>
      </c>
      <c r="N52" s="5">
        <f t="shared" si="12"/>
        <v>1.9636363636363636</v>
      </c>
      <c r="O52" s="10">
        <f t="shared" si="18"/>
        <v>20.94545454545454</v>
      </c>
      <c r="P52" s="5">
        <f t="shared" si="13"/>
        <v>58.181818181818144</v>
      </c>
      <c r="Q52" s="9">
        <f t="shared" si="14"/>
        <v>0</v>
      </c>
      <c r="R52" s="9">
        <f t="shared" si="15"/>
        <v>3</v>
      </c>
    </row>
    <row r="53" spans="1:19" ht="15">
      <c r="A53" s="12">
        <v>32796</v>
      </c>
      <c r="B53"/>
      <c r="C53"/>
      <c r="D53"/>
      <c r="E53">
        <v>1</v>
      </c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20</v>
      </c>
      <c r="M53" s="9">
        <f t="shared" si="17"/>
        <v>13</v>
      </c>
      <c r="N53" s="5">
        <f t="shared" si="12"/>
        <v>0.6545454545454545</v>
      </c>
      <c r="O53" s="10">
        <f t="shared" si="18"/>
        <v>21.599999999999998</v>
      </c>
      <c r="P53" s="5">
        <f t="shared" si="13"/>
        <v>59.99999999999998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13</v>
      </c>
      <c r="N54" s="5">
        <f t="shared" si="12"/>
        <v>0</v>
      </c>
      <c r="O54" s="10">
        <f t="shared" si="18"/>
        <v>21.599999999999998</v>
      </c>
      <c r="P54" s="5">
        <f t="shared" si="13"/>
        <v>59.99999999999998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20</v>
      </c>
      <c r="M55" s="9">
        <f t="shared" si="17"/>
        <v>13</v>
      </c>
      <c r="N55" s="5">
        <f t="shared" si="12"/>
        <v>0</v>
      </c>
      <c r="O55" s="10">
        <f t="shared" si="18"/>
        <v>21.599999999999998</v>
      </c>
      <c r="P55" s="5">
        <f t="shared" si="13"/>
        <v>59.99999999999998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20</v>
      </c>
      <c r="M56" s="9">
        <f t="shared" si="17"/>
        <v>13</v>
      </c>
      <c r="N56" s="5">
        <f t="shared" si="12"/>
        <v>0</v>
      </c>
      <c r="O56" s="10">
        <f t="shared" si="18"/>
        <v>21.599999999999998</v>
      </c>
      <c r="P56" s="5">
        <f t="shared" si="13"/>
        <v>59.99999999999998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20</v>
      </c>
      <c r="M57" s="9">
        <f t="shared" si="17"/>
        <v>13</v>
      </c>
      <c r="N57" s="5">
        <f t="shared" si="12"/>
        <v>0</v>
      </c>
      <c r="O57" s="10">
        <f t="shared" si="18"/>
        <v>21.599999999999998</v>
      </c>
      <c r="P57" s="5">
        <f t="shared" si="13"/>
        <v>59.99999999999998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20</v>
      </c>
      <c r="M58" s="9">
        <f t="shared" si="17"/>
        <v>13</v>
      </c>
      <c r="N58" s="5">
        <f t="shared" si="12"/>
        <v>0</v>
      </c>
      <c r="O58" s="10">
        <f t="shared" si="18"/>
        <v>21.599999999999998</v>
      </c>
      <c r="P58" s="5">
        <f t="shared" si="13"/>
        <v>59.99999999999998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13</v>
      </c>
      <c r="N59" s="5">
        <f t="shared" si="12"/>
        <v>0</v>
      </c>
      <c r="O59" s="10">
        <f t="shared" si="18"/>
        <v>21.599999999999998</v>
      </c>
      <c r="P59" s="5">
        <f t="shared" si="13"/>
        <v>59.99999999999998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>
        <v>1</v>
      </c>
      <c r="H60"/>
      <c r="I60"/>
      <c r="J60" s="9">
        <f t="shared" si="10"/>
        <v>1</v>
      </c>
      <c r="K60" s="9">
        <f t="shared" si="11"/>
        <v>-1</v>
      </c>
      <c r="L60" s="9">
        <f t="shared" si="16"/>
        <v>21</v>
      </c>
      <c r="M60" s="9">
        <f t="shared" si="17"/>
        <v>12</v>
      </c>
      <c r="N60" s="5">
        <f t="shared" si="12"/>
        <v>0</v>
      </c>
      <c r="O60" s="10">
        <f t="shared" si="18"/>
        <v>21.599999999999998</v>
      </c>
      <c r="P60" s="5">
        <f t="shared" si="13"/>
        <v>59.99999999999998</v>
      </c>
      <c r="Q60" s="9">
        <f t="shared" si="14"/>
        <v>1</v>
      </c>
      <c r="R60" s="9">
        <f t="shared" si="15"/>
        <v>1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6"/>
        <v>22</v>
      </c>
      <c r="M61" s="9">
        <f t="shared" si="17"/>
        <v>12</v>
      </c>
      <c r="N61" s="5">
        <f t="shared" si="12"/>
        <v>0.6545454545454545</v>
      </c>
      <c r="O61" s="10">
        <f t="shared" si="18"/>
        <v>22.254545454545454</v>
      </c>
      <c r="P61" s="5">
        <f t="shared" si="13"/>
        <v>61.81818181818179</v>
      </c>
      <c r="Q61" s="9">
        <f t="shared" si="14"/>
        <v>0</v>
      </c>
      <c r="R61" s="9">
        <f t="shared" si="15"/>
        <v>1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23</v>
      </c>
      <c r="M62" s="9">
        <f t="shared" si="17"/>
        <v>12</v>
      </c>
      <c r="N62" s="5">
        <f t="shared" si="12"/>
        <v>0.6545454545454545</v>
      </c>
      <c r="O62" s="10">
        <f t="shared" si="18"/>
        <v>22.90909090909091</v>
      </c>
      <c r="P62" s="5">
        <f t="shared" si="13"/>
        <v>63.63636363636361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23</v>
      </c>
      <c r="M63" s="9">
        <f t="shared" si="17"/>
        <v>12</v>
      </c>
      <c r="N63" s="5">
        <f t="shared" si="12"/>
        <v>0</v>
      </c>
      <c r="O63" s="10">
        <f t="shared" si="18"/>
        <v>22.90909090909091</v>
      </c>
      <c r="P63" s="5">
        <f t="shared" si="13"/>
        <v>63.63636363636361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/>
      <c r="H64">
        <v>1</v>
      </c>
      <c r="I64"/>
      <c r="J64" s="9">
        <f t="shared" si="10"/>
        <v>-1</v>
      </c>
      <c r="K64" s="9">
        <f t="shared" si="11"/>
        <v>1</v>
      </c>
      <c r="L64" s="9">
        <f t="shared" si="16"/>
        <v>22</v>
      </c>
      <c r="M64" s="9">
        <f t="shared" si="17"/>
        <v>13</v>
      </c>
      <c r="N64" s="5">
        <f t="shared" si="12"/>
        <v>0</v>
      </c>
      <c r="O64" s="10">
        <f t="shared" si="18"/>
        <v>22.90909090909091</v>
      </c>
      <c r="P64" s="5">
        <f t="shared" si="13"/>
        <v>63.63636363636361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/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23</v>
      </c>
      <c r="M65" s="9">
        <f t="shared" si="17"/>
        <v>13</v>
      </c>
      <c r="N65" s="5">
        <f t="shared" si="12"/>
        <v>0.6545454545454545</v>
      </c>
      <c r="O65" s="10">
        <f t="shared" si="18"/>
        <v>23.563636363636366</v>
      </c>
      <c r="P65" s="5">
        <f t="shared" si="13"/>
        <v>65.45454545454544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23</v>
      </c>
      <c r="M66" s="9">
        <f t="shared" si="17"/>
        <v>13</v>
      </c>
      <c r="N66" s="5">
        <f t="shared" si="12"/>
        <v>0</v>
      </c>
      <c r="O66" s="10">
        <f t="shared" si="18"/>
        <v>23.563636363636366</v>
      </c>
      <c r="P66" s="5">
        <f t="shared" si="13"/>
        <v>65.45454545454544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13</v>
      </c>
      <c r="N67" s="5">
        <f t="shared" si="12"/>
        <v>0</v>
      </c>
      <c r="O67" s="10">
        <f t="shared" si="18"/>
        <v>23.563636363636366</v>
      </c>
      <c r="P67" s="5">
        <f t="shared" si="13"/>
        <v>65.45454545454544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13</v>
      </c>
      <c r="N68" s="5">
        <f aca="true" t="shared" si="21" ref="N68:N101">(+J68+K68)*($J$103/($J$103+$K$103))</f>
        <v>0</v>
      </c>
      <c r="O68" s="10">
        <f t="shared" si="18"/>
        <v>23.563636363636366</v>
      </c>
      <c r="P68" s="5">
        <f aca="true" t="shared" si="22" ref="P68:P99">O68*100/$N$103</f>
        <v>65.45454545454544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>
        <v>2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24</v>
      </c>
      <c r="M69" s="9">
        <f aca="true" t="shared" si="26" ref="M69:M101">M68+K69</f>
        <v>13</v>
      </c>
      <c r="N69" s="5">
        <f t="shared" si="21"/>
        <v>0.6545454545454545</v>
      </c>
      <c r="O69" s="10">
        <f aca="true" t="shared" si="27" ref="O69:O100">O68+N69</f>
        <v>24.218181818181822</v>
      </c>
      <c r="P69" s="5">
        <f t="shared" si="22"/>
        <v>67.27272727272727</v>
      </c>
      <c r="Q69" s="9">
        <f t="shared" si="23"/>
        <v>1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>
        <v>1</v>
      </c>
      <c r="J70" s="9">
        <f t="shared" si="19"/>
        <v>0</v>
      </c>
      <c r="K70" s="9">
        <f t="shared" si="20"/>
        <v>1</v>
      </c>
      <c r="L70" s="9">
        <f t="shared" si="25"/>
        <v>24</v>
      </c>
      <c r="M70" s="9">
        <f t="shared" si="26"/>
        <v>14</v>
      </c>
      <c r="N70" s="5">
        <f t="shared" si="21"/>
        <v>0.6545454545454545</v>
      </c>
      <c r="O70" s="10">
        <f t="shared" si="27"/>
        <v>24.87272727272728</v>
      </c>
      <c r="P70" s="5">
        <f t="shared" si="22"/>
        <v>69.09090909090908</v>
      </c>
      <c r="Q70" s="9">
        <f t="shared" si="23"/>
        <v>0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0">
        <f t="shared" si="27"/>
        <v>24.87272727272728</v>
      </c>
      <c r="P71" s="5">
        <f t="shared" si="22"/>
        <v>69.09090909090908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0">
        <f t="shared" si="27"/>
        <v>24.87272727272728</v>
      </c>
      <c r="P72" s="5">
        <f t="shared" si="22"/>
        <v>69.09090909090908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0">
        <f t="shared" si="27"/>
        <v>24.87272727272728</v>
      </c>
      <c r="P73" s="5">
        <f t="shared" si="22"/>
        <v>69.09090909090908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24</v>
      </c>
      <c r="M74" s="9">
        <f t="shared" si="26"/>
        <v>15</v>
      </c>
      <c r="N74" s="5">
        <f t="shared" si="21"/>
        <v>0.6545454545454545</v>
      </c>
      <c r="O74" s="10">
        <f t="shared" si="27"/>
        <v>25.527272727272734</v>
      </c>
      <c r="P74" s="5">
        <f t="shared" si="22"/>
        <v>70.9090909090909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>
        <v>1</v>
      </c>
      <c r="E75"/>
      <c r="F75"/>
      <c r="G75"/>
      <c r="H75"/>
      <c r="I75"/>
      <c r="J75" s="9">
        <f t="shared" si="19"/>
        <v>1</v>
      </c>
      <c r="K75" s="9">
        <f t="shared" si="20"/>
        <v>0</v>
      </c>
      <c r="L75" s="9">
        <f t="shared" si="25"/>
        <v>25</v>
      </c>
      <c r="M75" s="9">
        <f t="shared" si="26"/>
        <v>15</v>
      </c>
      <c r="N75" s="5">
        <f t="shared" si="21"/>
        <v>0.6545454545454545</v>
      </c>
      <c r="O75" s="10">
        <f t="shared" si="27"/>
        <v>26.18181818181819</v>
      </c>
      <c r="P75" s="5">
        <f t="shared" si="22"/>
        <v>72.72727272727272</v>
      </c>
      <c r="Q75" s="9">
        <f t="shared" si="23"/>
        <v>0</v>
      </c>
      <c r="R75" s="9">
        <f t="shared" si="24"/>
        <v>1</v>
      </c>
    </row>
    <row r="76" spans="1:18" ht="15">
      <c r="A76" s="12">
        <v>32819</v>
      </c>
      <c r="B76"/>
      <c r="C76"/>
      <c r="D76">
        <v>2</v>
      </c>
      <c r="E76"/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27</v>
      </c>
      <c r="M76" s="9">
        <f t="shared" si="26"/>
        <v>16</v>
      </c>
      <c r="N76" s="5">
        <f t="shared" si="21"/>
        <v>1.9636363636363636</v>
      </c>
      <c r="O76" s="10">
        <f t="shared" si="27"/>
        <v>28.145454545454555</v>
      </c>
      <c r="P76" s="5">
        <f t="shared" si="22"/>
        <v>78.18181818181817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>
        <v>3</v>
      </c>
      <c r="E77"/>
      <c r="F77"/>
      <c r="G77"/>
      <c r="H77">
        <v>1</v>
      </c>
      <c r="I77"/>
      <c r="J77" s="9">
        <f t="shared" si="19"/>
        <v>3</v>
      </c>
      <c r="K77" s="9">
        <f t="shared" si="20"/>
        <v>1</v>
      </c>
      <c r="L77" s="9">
        <f t="shared" si="25"/>
        <v>30</v>
      </c>
      <c r="M77" s="9">
        <f t="shared" si="26"/>
        <v>17</v>
      </c>
      <c r="N77" s="5">
        <f t="shared" si="21"/>
        <v>2.618181818181818</v>
      </c>
      <c r="O77" s="10">
        <f t="shared" si="27"/>
        <v>30.763636363636373</v>
      </c>
      <c r="P77" s="5">
        <f t="shared" si="22"/>
        <v>85.45454545454545</v>
      </c>
      <c r="Q77" s="9">
        <f t="shared" si="23"/>
        <v>0</v>
      </c>
      <c r="R77" s="9">
        <f t="shared" si="24"/>
        <v>4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30</v>
      </c>
      <c r="M78" s="9">
        <f t="shared" si="26"/>
        <v>17</v>
      </c>
      <c r="N78" s="5">
        <f t="shared" si="21"/>
        <v>0</v>
      </c>
      <c r="O78" s="10">
        <f t="shared" si="27"/>
        <v>30.763636363636373</v>
      </c>
      <c r="P78" s="5">
        <f t="shared" si="22"/>
        <v>85.45454545454545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>
        <v>1</v>
      </c>
      <c r="E79">
        <v>1</v>
      </c>
      <c r="F79"/>
      <c r="G79"/>
      <c r="H79">
        <v>1</v>
      </c>
      <c r="I79"/>
      <c r="J79" s="9">
        <f t="shared" si="19"/>
        <v>2</v>
      </c>
      <c r="K79" s="9">
        <f t="shared" si="20"/>
        <v>1</v>
      </c>
      <c r="L79" s="9">
        <f t="shared" si="25"/>
        <v>32</v>
      </c>
      <c r="M79" s="9">
        <f t="shared" si="26"/>
        <v>18</v>
      </c>
      <c r="N79" s="5">
        <f t="shared" si="21"/>
        <v>1.9636363636363636</v>
      </c>
      <c r="O79" s="10">
        <f t="shared" si="27"/>
        <v>32.727272727272734</v>
      </c>
      <c r="P79" s="5">
        <f t="shared" si="22"/>
        <v>90.90909090909089</v>
      </c>
      <c r="Q79" s="9">
        <f t="shared" si="23"/>
        <v>0</v>
      </c>
      <c r="R79" s="9">
        <f t="shared" si="24"/>
        <v>3</v>
      </c>
    </row>
    <row r="80" spans="1:18" ht="15">
      <c r="A80" s="12">
        <v>32823</v>
      </c>
      <c r="B80"/>
      <c r="C80"/>
      <c r="D80">
        <v>1</v>
      </c>
      <c r="E80"/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33</v>
      </c>
      <c r="M80" s="9">
        <f t="shared" si="26"/>
        <v>18</v>
      </c>
      <c r="N80" s="5">
        <f t="shared" si="21"/>
        <v>0.6545454545454545</v>
      </c>
      <c r="O80" s="10">
        <f t="shared" si="27"/>
        <v>33.38181818181819</v>
      </c>
      <c r="P80" s="5">
        <f t="shared" si="22"/>
        <v>92.7272727272727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>
        <v>1</v>
      </c>
      <c r="I81"/>
      <c r="J81" s="9">
        <f t="shared" si="19"/>
        <v>0</v>
      </c>
      <c r="K81" s="9">
        <f t="shared" si="20"/>
        <v>1</v>
      </c>
      <c r="L81" s="9">
        <f t="shared" si="25"/>
        <v>33</v>
      </c>
      <c r="M81" s="9">
        <f t="shared" si="26"/>
        <v>19</v>
      </c>
      <c r="N81" s="5">
        <f t="shared" si="21"/>
        <v>0.6545454545454545</v>
      </c>
      <c r="O81" s="10">
        <f t="shared" si="27"/>
        <v>34.036363636363646</v>
      </c>
      <c r="P81" s="5">
        <f t="shared" si="22"/>
        <v>94.54545454545453</v>
      </c>
      <c r="Q81" s="9">
        <f t="shared" si="23"/>
        <v>0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33</v>
      </c>
      <c r="M82" s="9">
        <f t="shared" si="26"/>
        <v>19</v>
      </c>
      <c r="N82" s="5">
        <f t="shared" si="21"/>
        <v>0</v>
      </c>
      <c r="O82" s="10">
        <f t="shared" si="27"/>
        <v>34.036363636363646</v>
      </c>
      <c r="P82" s="5">
        <f t="shared" si="22"/>
        <v>94.54545454545453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33</v>
      </c>
      <c r="M83" s="9">
        <f t="shared" si="26"/>
        <v>19</v>
      </c>
      <c r="N83" s="5">
        <f t="shared" si="21"/>
        <v>0</v>
      </c>
      <c r="O83" s="10">
        <f t="shared" si="27"/>
        <v>34.036363636363646</v>
      </c>
      <c r="P83" s="5">
        <f t="shared" si="22"/>
        <v>94.54545454545453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33</v>
      </c>
      <c r="M84" s="9">
        <f t="shared" si="26"/>
        <v>19</v>
      </c>
      <c r="N84" s="5">
        <f t="shared" si="21"/>
        <v>0</v>
      </c>
      <c r="O84" s="10">
        <f t="shared" si="27"/>
        <v>34.036363636363646</v>
      </c>
      <c r="P84" s="5">
        <f t="shared" si="22"/>
        <v>94.54545454545453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33</v>
      </c>
      <c r="M85" s="9">
        <f t="shared" si="26"/>
        <v>19</v>
      </c>
      <c r="N85" s="5">
        <f t="shared" si="21"/>
        <v>0</v>
      </c>
      <c r="O85" s="10">
        <f t="shared" si="27"/>
        <v>34.036363636363646</v>
      </c>
      <c r="P85" s="5">
        <f t="shared" si="22"/>
        <v>94.54545454545453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>
        <v>1</v>
      </c>
      <c r="I86"/>
      <c r="J86" s="9">
        <f t="shared" si="19"/>
        <v>0</v>
      </c>
      <c r="K86" s="9">
        <f t="shared" si="20"/>
        <v>1</v>
      </c>
      <c r="L86" s="9">
        <f t="shared" si="25"/>
        <v>33</v>
      </c>
      <c r="M86" s="9">
        <f t="shared" si="26"/>
        <v>20</v>
      </c>
      <c r="N86" s="5">
        <f t="shared" si="21"/>
        <v>0.6545454545454545</v>
      </c>
      <c r="O86" s="10">
        <f t="shared" si="27"/>
        <v>34.6909090909091</v>
      </c>
      <c r="P86" s="5">
        <f t="shared" si="22"/>
        <v>96.36363636363636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33</v>
      </c>
      <c r="M87" s="9">
        <f t="shared" si="26"/>
        <v>20</v>
      </c>
      <c r="N87" s="5">
        <f t="shared" si="21"/>
        <v>0</v>
      </c>
      <c r="O87" s="10">
        <f t="shared" si="27"/>
        <v>34.6909090909091</v>
      </c>
      <c r="P87" s="5">
        <f t="shared" si="22"/>
        <v>96.36363636363636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33</v>
      </c>
      <c r="M88" s="9">
        <f t="shared" si="26"/>
        <v>20</v>
      </c>
      <c r="N88" s="5">
        <f t="shared" si="21"/>
        <v>0</v>
      </c>
      <c r="O88" s="10">
        <f t="shared" si="27"/>
        <v>34.6909090909091</v>
      </c>
      <c r="P88" s="5">
        <f t="shared" si="22"/>
        <v>96.36363636363636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33</v>
      </c>
      <c r="M89" s="9">
        <f t="shared" si="26"/>
        <v>20</v>
      </c>
      <c r="N89" s="5">
        <f t="shared" si="21"/>
        <v>0</v>
      </c>
      <c r="O89" s="10">
        <f t="shared" si="27"/>
        <v>34.6909090909091</v>
      </c>
      <c r="P89" s="5">
        <f t="shared" si="22"/>
        <v>96.36363636363636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33</v>
      </c>
      <c r="M90" s="9">
        <f t="shared" si="26"/>
        <v>20</v>
      </c>
      <c r="N90" s="5">
        <f t="shared" si="21"/>
        <v>0</v>
      </c>
      <c r="O90" s="10">
        <f t="shared" si="27"/>
        <v>34.6909090909091</v>
      </c>
      <c r="P90" s="5">
        <f t="shared" si="22"/>
        <v>96.36363636363636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33</v>
      </c>
      <c r="M91" s="9">
        <f t="shared" si="26"/>
        <v>20</v>
      </c>
      <c r="N91" s="5">
        <f t="shared" si="21"/>
        <v>0</v>
      </c>
      <c r="O91" s="10">
        <f t="shared" si="27"/>
        <v>34.6909090909091</v>
      </c>
      <c r="P91" s="5">
        <f t="shared" si="22"/>
        <v>96.36363636363636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34</v>
      </c>
      <c r="M92" s="9">
        <f t="shared" si="26"/>
        <v>20</v>
      </c>
      <c r="N92" s="5">
        <f t="shared" si="21"/>
        <v>0.6545454545454545</v>
      </c>
      <c r="O92" s="10">
        <f t="shared" si="27"/>
        <v>35.34545454545456</v>
      </c>
      <c r="P92" s="5">
        <f t="shared" si="22"/>
        <v>98.18181818181817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>
        <v>1</v>
      </c>
      <c r="E93">
        <v>1</v>
      </c>
      <c r="F93"/>
      <c r="G93"/>
      <c r="H93"/>
      <c r="I93"/>
      <c r="J93" s="9">
        <f t="shared" si="19"/>
        <v>2</v>
      </c>
      <c r="K93" s="9">
        <f t="shared" si="20"/>
        <v>0</v>
      </c>
      <c r="L93" s="9">
        <f t="shared" si="25"/>
        <v>36</v>
      </c>
      <c r="M93" s="9">
        <f t="shared" si="26"/>
        <v>20</v>
      </c>
      <c r="N93" s="5">
        <f t="shared" si="21"/>
        <v>1.309090909090909</v>
      </c>
      <c r="O93" s="10">
        <f t="shared" si="27"/>
        <v>36.65454545454547</v>
      </c>
      <c r="P93" s="5">
        <f t="shared" si="22"/>
        <v>101.81818181818181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20</v>
      </c>
      <c r="N94" s="5">
        <f t="shared" si="21"/>
        <v>0</v>
      </c>
      <c r="O94" s="10">
        <f t="shared" si="27"/>
        <v>36.65454545454547</v>
      </c>
      <c r="P94" s="5">
        <f t="shared" si="22"/>
        <v>101.81818181818181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36</v>
      </c>
      <c r="M95" s="9">
        <f t="shared" si="26"/>
        <v>20</v>
      </c>
      <c r="N95" s="5">
        <f t="shared" si="21"/>
        <v>0</v>
      </c>
      <c r="O95" s="10">
        <f t="shared" si="27"/>
        <v>36.65454545454547</v>
      </c>
      <c r="P95" s="5">
        <f t="shared" si="22"/>
        <v>101.81818181818181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20</v>
      </c>
      <c r="N96" s="5">
        <f t="shared" si="21"/>
        <v>0</v>
      </c>
      <c r="O96" s="10">
        <f t="shared" si="27"/>
        <v>36.65454545454547</v>
      </c>
      <c r="P96" s="5">
        <f t="shared" si="22"/>
        <v>101.81818181818181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20</v>
      </c>
      <c r="N97" s="5">
        <f t="shared" si="21"/>
        <v>0</v>
      </c>
      <c r="O97" s="10">
        <f t="shared" si="27"/>
        <v>36.65454545454547</v>
      </c>
      <c r="P97" s="5">
        <f t="shared" si="22"/>
        <v>101.81818181818181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20</v>
      </c>
      <c r="N98" s="5">
        <f t="shared" si="21"/>
        <v>0</v>
      </c>
      <c r="O98" s="10">
        <f t="shared" si="27"/>
        <v>36.65454545454547</v>
      </c>
      <c r="P98" s="5">
        <f t="shared" si="22"/>
        <v>101.81818181818181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>
        <v>1</v>
      </c>
      <c r="G99"/>
      <c r="H99"/>
      <c r="I99"/>
      <c r="J99" s="9">
        <f t="shared" si="19"/>
        <v>0</v>
      </c>
      <c r="K99" s="9">
        <f t="shared" si="20"/>
        <v>-1</v>
      </c>
      <c r="L99" s="9">
        <f t="shared" si="25"/>
        <v>36</v>
      </c>
      <c r="M99" s="9">
        <f t="shared" si="26"/>
        <v>19</v>
      </c>
      <c r="N99" s="5">
        <f t="shared" si="21"/>
        <v>-0.6545454545454545</v>
      </c>
      <c r="O99" s="10">
        <f t="shared" si="27"/>
        <v>36.000000000000014</v>
      </c>
      <c r="P99" s="5">
        <f t="shared" si="22"/>
        <v>100</v>
      </c>
      <c r="Q99" s="9">
        <f t="shared" si="23"/>
        <v>1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19</v>
      </c>
      <c r="N100" s="5">
        <f t="shared" si="21"/>
        <v>0</v>
      </c>
      <c r="O100" s="10">
        <f t="shared" si="27"/>
        <v>36.000000000000014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36</v>
      </c>
      <c r="M101" s="9">
        <f t="shared" si="26"/>
        <v>19</v>
      </c>
      <c r="N101" s="5">
        <f t="shared" si="21"/>
        <v>0</v>
      </c>
      <c r="O101" s="10">
        <f>O100+N101</f>
        <v>36.000000000000014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7</v>
      </c>
      <c r="D103" s="9">
        <f t="shared" si="28"/>
        <v>36</v>
      </c>
      <c r="E103" s="9">
        <f t="shared" si="28"/>
        <v>13</v>
      </c>
      <c r="F103" s="9">
        <f t="shared" si="28"/>
        <v>14</v>
      </c>
      <c r="G103" s="9">
        <f t="shared" si="28"/>
        <v>6</v>
      </c>
      <c r="H103" s="9">
        <f t="shared" si="28"/>
        <v>23</v>
      </c>
      <c r="I103" s="9">
        <f t="shared" si="28"/>
        <v>16</v>
      </c>
      <c r="J103" s="9">
        <f t="shared" si="28"/>
        <v>36</v>
      </c>
      <c r="K103" s="9">
        <f t="shared" si="28"/>
        <v>19</v>
      </c>
      <c r="N103" s="5">
        <f>SUM(N4:N101)</f>
        <v>36.000000000000014</v>
      </c>
      <c r="Q103" s="10">
        <f>SUM(Q4:Q101)</f>
        <v>33</v>
      </c>
      <c r="R103" s="10">
        <f>SUM(R4:R101)</f>
        <v>88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zoomScale="75" zoomScaleNormal="75" workbookViewId="0" topLeftCell="T1">
      <selection activeCell="D101" sqref="D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-0.425531914893617</v>
      </c>
      <c r="AA4" s="5">
        <f aca="true" t="shared" si="6" ref="AA4:AA17">Z4*100/$Z$18</f>
        <v>-2.127659574468085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/>
      <c r="J5" s="9">
        <f t="shared" si="0"/>
        <v>0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-0.425531914893617</v>
      </c>
      <c r="O5" s="10">
        <f aca="true" t="shared" si="9" ref="O5:O36">O4+N5</f>
        <v>-0.425531914893617</v>
      </c>
      <c r="P5" s="5">
        <f t="shared" si="3"/>
        <v>-2.1276595744680846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73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-1</v>
      </c>
      <c r="N6" s="5">
        <f t="shared" si="2"/>
        <v>0</v>
      </c>
      <c r="O6" s="10">
        <f t="shared" si="9"/>
        <v>-0.425531914893617</v>
      </c>
      <c r="P6" s="5">
        <f t="shared" si="3"/>
        <v>-2.1276595744680846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26</v>
      </c>
      <c r="W6"/>
      <c r="X6" s="1" t="s">
        <v>32</v>
      </c>
      <c r="Z6" s="10">
        <f>SUM(N18:N24)</f>
        <v>0.851063829787234</v>
      </c>
      <c r="AA6" s="5">
        <f t="shared" si="6"/>
        <v>4.25531914893617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-1</v>
      </c>
      <c r="N7" s="5">
        <f t="shared" si="2"/>
        <v>0</v>
      </c>
      <c r="O7" s="10">
        <f t="shared" si="9"/>
        <v>-0.425531914893617</v>
      </c>
      <c r="P7" s="5">
        <f t="shared" si="3"/>
        <v>-2.1276595744680846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73.73737373737374</v>
      </c>
      <c r="W7"/>
      <c r="Y7" s="1" t="s">
        <v>34</v>
      </c>
      <c r="Z7" s="10">
        <f>SUM(N25:N31)</f>
        <v>0.425531914893617</v>
      </c>
      <c r="AA7" s="5">
        <f t="shared" si="6"/>
        <v>2.127659574468085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-0.425531914893617</v>
      </c>
      <c r="P8" s="5">
        <f t="shared" si="3"/>
        <v>-2.1276595744680846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2.5531914893617023</v>
      </c>
      <c r="AA8" s="5">
        <f t="shared" si="6"/>
        <v>12.76595744680851</v>
      </c>
      <c r="AB8" s="10">
        <f>SUM(Q32:Q38)+SUM(R32:R38)</f>
        <v>6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-0.425531914893617</v>
      </c>
      <c r="P9" s="5">
        <f t="shared" si="3"/>
        <v>-2.1276595744680846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4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-0.425531914893617</v>
      </c>
      <c r="P10" s="5">
        <f t="shared" si="3"/>
        <v>-2.1276595744680846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28.125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-0.425531914893617</v>
      </c>
      <c r="P11" s="5">
        <f t="shared" si="3"/>
        <v>-2.1276595744680846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34.146341463414636</v>
      </c>
      <c r="W11"/>
      <c r="Y11" s="8" t="s">
        <v>40</v>
      </c>
      <c r="Z11" s="10">
        <f>SUM(N53:N59)</f>
        <v>2.9787234042553195</v>
      </c>
      <c r="AA11" s="5">
        <f t="shared" si="6"/>
        <v>14.893617021276597</v>
      </c>
      <c r="AB11" s="10">
        <f>SUM(Q53:Q59)+SUM(R53:R59)</f>
        <v>13</v>
      </c>
      <c r="AC11" s="10">
        <f>100*SUM(R53:R59)/AB11</f>
        <v>76.92307692307692</v>
      </c>
    </row>
    <row r="12" spans="1:29" ht="15">
      <c r="A12" s="12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0</v>
      </c>
      <c r="M12" s="9">
        <f t="shared" si="8"/>
        <v>-2</v>
      </c>
      <c r="N12" s="5">
        <f t="shared" si="2"/>
        <v>-0.425531914893617</v>
      </c>
      <c r="O12" s="10">
        <f t="shared" si="9"/>
        <v>-0.851063829787234</v>
      </c>
      <c r="P12" s="5">
        <f t="shared" si="3"/>
        <v>-4.255319148936169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31.506849315068493</v>
      </c>
      <c r="W12"/>
      <c r="X12" s="8" t="s">
        <v>42</v>
      </c>
      <c r="Z12" s="10">
        <f>SUM(N60:N66)</f>
        <v>4.25531914893617</v>
      </c>
      <c r="AA12" s="5">
        <f t="shared" si="6"/>
        <v>21.27659574468085</v>
      </c>
      <c r="AB12" s="10">
        <f>SUM(Q60:Q66)+SUM(R60:R66)</f>
        <v>16</v>
      </c>
      <c r="AC12" s="10">
        <f>100*SUM(R60:R66)/AB12</f>
        <v>81.25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-2</v>
      </c>
      <c r="N13" s="5">
        <f t="shared" si="2"/>
        <v>0</v>
      </c>
      <c r="O13" s="10">
        <f t="shared" si="9"/>
        <v>-0.851063829787234</v>
      </c>
      <c r="P13" s="5">
        <f t="shared" si="3"/>
        <v>-4.255319148936169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0.8510638297872342</v>
      </c>
      <c r="AA13" s="5">
        <f t="shared" si="6"/>
        <v>4.255319148936171</v>
      </c>
      <c r="AB13" s="10">
        <f>SUM(Q67:Q73)+SUM(R67:R73)</f>
        <v>10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-2</v>
      </c>
      <c r="N14" s="5">
        <f t="shared" si="2"/>
        <v>0</v>
      </c>
      <c r="O14" s="10">
        <f t="shared" si="9"/>
        <v>-0.851063829787234</v>
      </c>
      <c r="P14" s="5">
        <f t="shared" si="3"/>
        <v>-4.255319148936169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4</v>
      </c>
      <c r="AC14" s="10">
        <f>100*SUM(R74:R80)/AB14</f>
        <v>50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>
        <v>1</v>
      </c>
      <c r="J15" s="9">
        <f t="shared" si="0"/>
        <v>0</v>
      </c>
      <c r="K15" s="9">
        <f t="shared" si="1"/>
        <v>1</v>
      </c>
      <c r="L15" s="9">
        <f t="shared" si="7"/>
        <v>0</v>
      </c>
      <c r="M15" s="9">
        <f t="shared" si="8"/>
        <v>-1</v>
      </c>
      <c r="N15" s="5">
        <f t="shared" si="2"/>
        <v>0.425531914893617</v>
      </c>
      <c r="O15" s="10">
        <f t="shared" si="9"/>
        <v>-0.425531914893617</v>
      </c>
      <c r="P15" s="5">
        <f t="shared" si="3"/>
        <v>-2.1276595744680846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4.25531914893617</v>
      </c>
      <c r="AA15" s="5">
        <f t="shared" si="6"/>
        <v>21.27659574468085</v>
      </c>
      <c r="AB15" s="10">
        <f>SUM(Q81:Q87)+SUM(R81:R87)</f>
        <v>26</v>
      </c>
      <c r="AC15" s="10">
        <f>100*SUM(R81:R87)/AB15</f>
        <v>69.23076923076923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0">
        <f t="shared" si="9"/>
        <v>-0.425531914893617</v>
      </c>
      <c r="P16" s="5">
        <f t="shared" si="3"/>
        <v>-2.1276595744680846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1.702127659574468</v>
      </c>
      <c r="AA16" s="5">
        <f t="shared" si="6"/>
        <v>8.51063829787234</v>
      </c>
      <c r="AB16" s="10">
        <f>SUM(Q88:Q94)+SUM(R88:R94)</f>
        <v>4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0">
        <f t="shared" si="9"/>
        <v>-0.425531914893617</v>
      </c>
      <c r="P17" s="5">
        <f t="shared" si="3"/>
        <v>-2.1276595744680846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2.5531914893617023</v>
      </c>
      <c r="AA17" s="5">
        <f t="shared" si="6"/>
        <v>12.76595744680851</v>
      </c>
      <c r="AB17" s="10">
        <f>SUM(Q95:Q101)+SUM(R95:R101)</f>
        <v>6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0">
        <f t="shared" si="9"/>
        <v>-0.425531914893617</v>
      </c>
      <c r="P18" s="5">
        <f t="shared" si="3"/>
        <v>-2.1276595744680846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20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1</v>
      </c>
      <c r="E19"/>
      <c r="F19"/>
      <c r="G19"/>
      <c r="H19">
        <v>1</v>
      </c>
      <c r="I19"/>
      <c r="J19" s="9">
        <f t="shared" si="0"/>
        <v>1</v>
      </c>
      <c r="K19" s="9">
        <f t="shared" si="1"/>
        <v>1</v>
      </c>
      <c r="L19" s="9">
        <f t="shared" si="7"/>
        <v>1</v>
      </c>
      <c r="M19" s="9">
        <f t="shared" si="8"/>
        <v>0</v>
      </c>
      <c r="N19" s="5">
        <f t="shared" si="2"/>
        <v>0.851063829787234</v>
      </c>
      <c r="O19" s="10">
        <f t="shared" si="9"/>
        <v>0.425531914893617</v>
      </c>
      <c r="P19" s="5">
        <f t="shared" si="3"/>
        <v>2.1276595744680846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0.425531914893617</v>
      </c>
      <c r="P20" s="5">
        <f t="shared" si="3"/>
        <v>2.1276595744680846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0.425531914893617</v>
      </c>
      <c r="P21" s="5">
        <f t="shared" si="3"/>
        <v>2.1276595744680846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0</v>
      </c>
      <c r="N22" s="5">
        <f t="shared" si="2"/>
        <v>0</v>
      </c>
      <c r="O22" s="10">
        <f t="shared" si="9"/>
        <v>0.425531914893617</v>
      </c>
      <c r="P22" s="5">
        <f t="shared" si="3"/>
        <v>2.1276595744680846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0</v>
      </c>
      <c r="N23" s="5">
        <f t="shared" si="2"/>
        <v>0</v>
      </c>
      <c r="O23" s="10">
        <f t="shared" si="9"/>
        <v>0.425531914893617</v>
      </c>
      <c r="P23" s="5">
        <f t="shared" si="3"/>
        <v>2.1276595744680846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</v>
      </c>
      <c r="O24" s="10">
        <f t="shared" si="9"/>
        <v>0.425531914893617</v>
      </c>
      <c r="P24" s="5">
        <f t="shared" si="3"/>
        <v>2.1276595744680846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>
        <v>1</v>
      </c>
      <c r="D25"/>
      <c r="E25"/>
      <c r="F25"/>
      <c r="G25"/>
      <c r="H25"/>
      <c r="I25"/>
      <c r="J25" s="9">
        <f t="shared" si="0"/>
        <v>-1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-0.425531914893617</v>
      </c>
      <c r="O25" s="10">
        <f t="shared" si="9"/>
        <v>0</v>
      </c>
      <c r="P25" s="5">
        <f t="shared" si="3"/>
        <v>0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2</v>
      </c>
      <c r="E31" s="11"/>
      <c r="F31"/>
      <c r="G31" s="11"/>
      <c r="H31" s="11"/>
      <c r="I31" s="11"/>
      <c r="J31" s="9">
        <f t="shared" si="0"/>
        <v>2</v>
      </c>
      <c r="K31" s="9">
        <f t="shared" si="1"/>
        <v>0</v>
      </c>
      <c r="L31" s="9">
        <f t="shared" si="7"/>
        <v>2</v>
      </c>
      <c r="M31" s="9">
        <f t="shared" si="8"/>
        <v>0</v>
      </c>
      <c r="N31" s="5">
        <f t="shared" si="2"/>
        <v>0.851063829787234</v>
      </c>
      <c r="O31" s="10">
        <f t="shared" si="9"/>
        <v>0.851063829787234</v>
      </c>
      <c r="P31" s="5">
        <f t="shared" si="3"/>
        <v>4.255319148936169</v>
      </c>
      <c r="Q31" s="9">
        <f t="shared" si="4"/>
        <v>0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1</v>
      </c>
      <c r="I32"/>
      <c r="J32" s="9">
        <f t="shared" si="0"/>
        <v>0</v>
      </c>
      <c r="K32" s="9">
        <f t="shared" si="1"/>
        <v>1</v>
      </c>
      <c r="L32" s="9">
        <f t="shared" si="7"/>
        <v>2</v>
      </c>
      <c r="M32" s="9">
        <f t="shared" si="8"/>
        <v>1</v>
      </c>
      <c r="N32" s="5">
        <f t="shared" si="2"/>
        <v>0.425531914893617</v>
      </c>
      <c r="O32" s="10">
        <f t="shared" si="9"/>
        <v>1.2765957446808511</v>
      </c>
      <c r="P32" s="5">
        <f t="shared" si="3"/>
        <v>6.382978723404254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>
        <v>1</v>
      </c>
      <c r="J33" s="9">
        <f t="shared" si="0"/>
        <v>0</v>
      </c>
      <c r="K33" s="9">
        <f t="shared" si="1"/>
        <v>2</v>
      </c>
      <c r="L33" s="9">
        <f t="shared" si="7"/>
        <v>2</v>
      </c>
      <c r="M33" s="9">
        <f t="shared" si="8"/>
        <v>3</v>
      </c>
      <c r="N33" s="5">
        <f t="shared" si="2"/>
        <v>0.851063829787234</v>
      </c>
      <c r="O33" s="10">
        <f t="shared" si="9"/>
        <v>2.127659574468085</v>
      </c>
      <c r="P33" s="5">
        <f t="shared" si="3"/>
        <v>10.638297872340424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3</v>
      </c>
      <c r="N34" s="5">
        <f t="shared" si="2"/>
        <v>0</v>
      </c>
      <c r="O34" s="10">
        <f t="shared" si="9"/>
        <v>2.127659574468085</v>
      </c>
      <c r="P34" s="5">
        <f t="shared" si="3"/>
        <v>10.638297872340424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3</v>
      </c>
      <c r="N35" s="5">
        <f t="shared" si="2"/>
        <v>0</v>
      </c>
      <c r="O35" s="10">
        <f t="shared" si="9"/>
        <v>2.127659574468085</v>
      </c>
      <c r="P35" s="5">
        <f t="shared" si="3"/>
        <v>10.638297872340424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>
        <v>1</v>
      </c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2</v>
      </c>
      <c r="L36" s="9">
        <f t="shared" si="7"/>
        <v>2</v>
      </c>
      <c r="M36" s="9">
        <f t="shared" si="8"/>
        <v>5</v>
      </c>
      <c r="N36" s="5">
        <f aca="true" t="shared" si="12" ref="N36:N67">(+J36+K36)*($J$103/($J$103+$K$103))</f>
        <v>0.851063829787234</v>
      </c>
      <c r="O36" s="10">
        <f t="shared" si="9"/>
        <v>2.978723404255319</v>
      </c>
      <c r="P36" s="5">
        <f aca="true" t="shared" si="13" ref="P36:P67">O36*100/$N$103</f>
        <v>14.893617021276592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5</v>
      </c>
      <c r="N37" s="5">
        <f t="shared" si="12"/>
        <v>0</v>
      </c>
      <c r="O37" s="10">
        <f aca="true" t="shared" si="18" ref="O37:O68">O36+N37</f>
        <v>2.978723404255319</v>
      </c>
      <c r="P37" s="5">
        <f t="shared" si="13"/>
        <v>14.893617021276592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>
        <v>1</v>
      </c>
      <c r="I38" s="11"/>
      <c r="J38" s="9">
        <f t="shared" si="10"/>
        <v>0</v>
      </c>
      <c r="K38" s="9">
        <f t="shared" si="11"/>
        <v>1</v>
      </c>
      <c r="L38" s="9">
        <f t="shared" si="16"/>
        <v>2</v>
      </c>
      <c r="M38" s="9">
        <f t="shared" si="17"/>
        <v>6</v>
      </c>
      <c r="N38" s="5">
        <f t="shared" si="12"/>
        <v>0.425531914893617</v>
      </c>
      <c r="O38" s="10">
        <f t="shared" si="18"/>
        <v>3.404255319148936</v>
      </c>
      <c r="P38" s="5">
        <f t="shared" si="13"/>
        <v>17.021276595744677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1</v>
      </c>
      <c r="M39" s="9">
        <f t="shared" si="17"/>
        <v>6</v>
      </c>
      <c r="N39" s="5">
        <f t="shared" si="12"/>
        <v>-0.425531914893617</v>
      </c>
      <c r="O39" s="10">
        <f t="shared" si="18"/>
        <v>2.978723404255319</v>
      </c>
      <c r="P39" s="5">
        <f t="shared" si="13"/>
        <v>14.893617021276592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6</v>
      </c>
      <c r="N40" s="5">
        <f t="shared" si="12"/>
        <v>0</v>
      </c>
      <c r="O40" s="10">
        <f t="shared" si="18"/>
        <v>2.978723404255319</v>
      </c>
      <c r="P40" s="5">
        <f t="shared" si="13"/>
        <v>14.893617021276592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7</v>
      </c>
      <c r="N41" s="5">
        <f t="shared" si="12"/>
        <v>0.425531914893617</v>
      </c>
      <c r="O41" s="10">
        <f t="shared" si="18"/>
        <v>3.404255319148936</v>
      </c>
      <c r="P41" s="5">
        <f t="shared" si="13"/>
        <v>17.021276595744677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7</v>
      </c>
      <c r="N42" s="5">
        <f t="shared" si="12"/>
        <v>0</v>
      </c>
      <c r="O42" s="10">
        <f t="shared" si="18"/>
        <v>3.404255319148936</v>
      </c>
      <c r="P42" s="5">
        <f t="shared" si="13"/>
        <v>17.021276595744677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1</v>
      </c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0</v>
      </c>
      <c r="M43" s="9">
        <f t="shared" si="17"/>
        <v>8</v>
      </c>
      <c r="N43" s="5">
        <f t="shared" si="12"/>
        <v>0</v>
      </c>
      <c r="O43" s="10">
        <f t="shared" si="18"/>
        <v>3.404255319148936</v>
      </c>
      <c r="P43" s="5">
        <f t="shared" si="13"/>
        <v>17.021276595744677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8</v>
      </c>
      <c r="N44" s="5">
        <f t="shared" si="12"/>
        <v>0</v>
      </c>
      <c r="O44" s="10">
        <f t="shared" si="18"/>
        <v>3.404255319148936</v>
      </c>
      <c r="P44" s="5">
        <f t="shared" si="13"/>
        <v>17.021276595744677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8</v>
      </c>
      <c r="N45" s="5">
        <f t="shared" si="12"/>
        <v>0</v>
      </c>
      <c r="O45" s="10">
        <f t="shared" si="18"/>
        <v>3.404255319148936</v>
      </c>
      <c r="P45" s="5">
        <f t="shared" si="13"/>
        <v>17.021276595744677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8</v>
      </c>
      <c r="N46" s="5">
        <f t="shared" si="12"/>
        <v>0</v>
      </c>
      <c r="O46" s="10">
        <f t="shared" si="18"/>
        <v>3.404255319148936</v>
      </c>
      <c r="P46" s="5">
        <f t="shared" si="13"/>
        <v>17.021276595744677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8</v>
      </c>
      <c r="N47" s="5">
        <f t="shared" si="12"/>
        <v>0</v>
      </c>
      <c r="O47" s="10">
        <f t="shared" si="18"/>
        <v>3.404255319148936</v>
      </c>
      <c r="P47" s="5">
        <f t="shared" si="13"/>
        <v>17.021276595744677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6"/>
        <v>-1</v>
      </c>
      <c r="M48" s="9">
        <f t="shared" si="17"/>
        <v>8</v>
      </c>
      <c r="N48" s="5">
        <f t="shared" si="12"/>
        <v>-0.425531914893617</v>
      </c>
      <c r="O48" s="10">
        <f t="shared" si="18"/>
        <v>2.978723404255319</v>
      </c>
      <c r="P48" s="5">
        <f t="shared" si="13"/>
        <v>14.893617021276592</v>
      </c>
      <c r="Q48" s="9">
        <f t="shared" si="14"/>
        <v>1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8</v>
      </c>
      <c r="N49" s="5">
        <f t="shared" si="12"/>
        <v>0</v>
      </c>
      <c r="O49" s="10">
        <f t="shared" si="18"/>
        <v>2.978723404255319</v>
      </c>
      <c r="P49" s="5">
        <f t="shared" si="13"/>
        <v>14.893617021276592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8</v>
      </c>
      <c r="N50" s="5">
        <f t="shared" si="12"/>
        <v>0</v>
      </c>
      <c r="O50" s="10">
        <f t="shared" si="18"/>
        <v>2.978723404255319</v>
      </c>
      <c r="P50" s="5">
        <f t="shared" si="13"/>
        <v>14.893617021276592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8</v>
      </c>
      <c r="N51" s="5">
        <f t="shared" si="12"/>
        <v>0</v>
      </c>
      <c r="O51" s="10">
        <f t="shared" si="18"/>
        <v>2.978723404255319</v>
      </c>
      <c r="P51" s="5">
        <f t="shared" si="13"/>
        <v>14.893617021276592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>
        <v>1</v>
      </c>
      <c r="J52" s="9">
        <f t="shared" si="10"/>
        <v>0</v>
      </c>
      <c r="K52" s="9">
        <f t="shared" si="11"/>
        <v>1</v>
      </c>
      <c r="L52" s="9">
        <f t="shared" si="16"/>
        <v>-1</v>
      </c>
      <c r="M52" s="9">
        <f t="shared" si="17"/>
        <v>9</v>
      </c>
      <c r="N52" s="5">
        <f t="shared" si="12"/>
        <v>0.425531914893617</v>
      </c>
      <c r="O52" s="10">
        <f t="shared" si="18"/>
        <v>3.404255319148936</v>
      </c>
      <c r="P52" s="5">
        <f t="shared" si="13"/>
        <v>17.021276595744677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>
        <v>2</v>
      </c>
      <c r="E53"/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0</v>
      </c>
      <c r="M53" s="9">
        <f t="shared" si="17"/>
        <v>9</v>
      </c>
      <c r="N53" s="5">
        <f t="shared" si="12"/>
        <v>0.425531914893617</v>
      </c>
      <c r="O53" s="10">
        <f t="shared" si="18"/>
        <v>3.8297872340425534</v>
      </c>
      <c r="P53" s="5">
        <f t="shared" si="13"/>
        <v>19.148936170212764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-1</v>
      </c>
      <c r="M54" s="9">
        <f t="shared" si="17"/>
        <v>9</v>
      </c>
      <c r="N54" s="5">
        <f t="shared" si="12"/>
        <v>-0.425531914893617</v>
      </c>
      <c r="O54" s="10">
        <f t="shared" si="18"/>
        <v>3.404255319148936</v>
      </c>
      <c r="P54" s="5">
        <f t="shared" si="13"/>
        <v>17.021276595744677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9</v>
      </c>
      <c r="N55" s="5">
        <f t="shared" si="12"/>
        <v>0</v>
      </c>
      <c r="O55" s="10">
        <f t="shared" si="18"/>
        <v>3.404255319148936</v>
      </c>
      <c r="P55" s="5">
        <f t="shared" si="13"/>
        <v>17.021276595744677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>
        <v>2</v>
      </c>
      <c r="E56"/>
      <c r="F56"/>
      <c r="G56"/>
      <c r="H56">
        <v>2</v>
      </c>
      <c r="I56"/>
      <c r="J56" s="9">
        <f t="shared" si="10"/>
        <v>1</v>
      </c>
      <c r="K56" s="9">
        <f t="shared" si="11"/>
        <v>2</v>
      </c>
      <c r="L56" s="9">
        <f t="shared" si="16"/>
        <v>0</v>
      </c>
      <c r="M56" s="9">
        <f t="shared" si="17"/>
        <v>11</v>
      </c>
      <c r="N56" s="5">
        <f t="shared" si="12"/>
        <v>1.2765957446808511</v>
      </c>
      <c r="O56" s="10">
        <f t="shared" si="18"/>
        <v>4.680851063829787</v>
      </c>
      <c r="P56" s="5">
        <f t="shared" si="13"/>
        <v>23.40425531914893</v>
      </c>
      <c r="Q56" s="9">
        <f t="shared" si="14"/>
        <v>1</v>
      </c>
      <c r="R56" s="9">
        <f t="shared" si="15"/>
        <v>4</v>
      </c>
    </row>
    <row r="57" spans="1:18" ht="15">
      <c r="A57" s="12">
        <v>32800</v>
      </c>
      <c r="B57"/>
      <c r="C57"/>
      <c r="D57"/>
      <c r="E57"/>
      <c r="F57"/>
      <c r="G57"/>
      <c r="H57"/>
      <c r="I57">
        <v>1</v>
      </c>
      <c r="J57" s="9">
        <f t="shared" si="10"/>
        <v>0</v>
      </c>
      <c r="K57" s="9">
        <f t="shared" si="11"/>
        <v>1</v>
      </c>
      <c r="L57" s="9">
        <f t="shared" si="16"/>
        <v>0</v>
      </c>
      <c r="M57" s="9">
        <f t="shared" si="17"/>
        <v>12</v>
      </c>
      <c r="N57" s="5">
        <f t="shared" si="12"/>
        <v>0.425531914893617</v>
      </c>
      <c r="O57" s="10">
        <f t="shared" si="18"/>
        <v>5.1063829787234045</v>
      </c>
      <c r="P57" s="5">
        <f t="shared" si="13"/>
        <v>25.531914893617017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>
        <v>1</v>
      </c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1</v>
      </c>
      <c r="M58" s="9">
        <f t="shared" si="17"/>
        <v>13</v>
      </c>
      <c r="N58" s="5">
        <f t="shared" si="12"/>
        <v>0.851063829787234</v>
      </c>
      <c r="O58" s="10">
        <f t="shared" si="18"/>
        <v>5.957446808510639</v>
      </c>
      <c r="P58" s="5">
        <f t="shared" si="13"/>
        <v>29.78723404255319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</v>
      </c>
      <c r="M59" s="9">
        <f t="shared" si="17"/>
        <v>13</v>
      </c>
      <c r="N59" s="5">
        <f t="shared" si="12"/>
        <v>0.425531914893617</v>
      </c>
      <c r="O59" s="10">
        <f t="shared" si="18"/>
        <v>6.382978723404256</v>
      </c>
      <c r="P59" s="5">
        <f t="shared" si="13"/>
        <v>31.91489361702127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>
        <v>1</v>
      </c>
      <c r="E60">
        <v>1</v>
      </c>
      <c r="F60"/>
      <c r="G60"/>
      <c r="H60">
        <v>2</v>
      </c>
      <c r="I60"/>
      <c r="J60" s="9">
        <f t="shared" si="10"/>
        <v>2</v>
      </c>
      <c r="K60" s="9">
        <f t="shared" si="11"/>
        <v>2</v>
      </c>
      <c r="L60" s="9">
        <f t="shared" si="16"/>
        <v>4</v>
      </c>
      <c r="M60" s="9">
        <f t="shared" si="17"/>
        <v>15</v>
      </c>
      <c r="N60" s="5">
        <f t="shared" si="12"/>
        <v>1.702127659574468</v>
      </c>
      <c r="O60" s="10">
        <f t="shared" si="18"/>
        <v>8.085106382978724</v>
      </c>
      <c r="P60" s="5">
        <f t="shared" si="13"/>
        <v>40.42553191489362</v>
      </c>
      <c r="Q60" s="9">
        <f t="shared" si="14"/>
        <v>0</v>
      </c>
      <c r="R60" s="9">
        <f t="shared" si="15"/>
        <v>4</v>
      </c>
    </row>
    <row r="61" spans="1:18" ht="15">
      <c r="A61" s="12">
        <v>32804</v>
      </c>
      <c r="B61"/>
      <c r="C61"/>
      <c r="D61">
        <v>3</v>
      </c>
      <c r="E61"/>
      <c r="F61">
        <v>1</v>
      </c>
      <c r="G61"/>
      <c r="H61">
        <v>2</v>
      </c>
      <c r="I61"/>
      <c r="J61" s="9">
        <f t="shared" si="10"/>
        <v>3</v>
      </c>
      <c r="K61" s="9">
        <f t="shared" si="11"/>
        <v>1</v>
      </c>
      <c r="L61" s="9">
        <f t="shared" si="16"/>
        <v>7</v>
      </c>
      <c r="M61" s="9">
        <f t="shared" si="17"/>
        <v>16</v>
      </c>
      <c r="N61" s="5">
        <f t="shared" si="12"/>
        <v>1.702127659574468</v>
      </c>
      <c r="O61" s="10">
        <f t="shared" si="18"/>
        <v>9.787234042553193</v>
      </c>
      <c r="P61" s="5">
        <f t="shared" si="13"/>
        <v>48.93617021276595</v>
      </c>
      <c r="Q61" s="9">
        <f t="shared" si="14"/>
        <v>1</v>
      </c>
      <c r="R61" s="9">
        <f t="shared" si="15"/>
        <v>5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8</v>
      </c>
      <c r="M62" s="9">
        <f t="shared" si="17"/>
        <v>16</v>
      </c>
      <c r="N62" s="5">
        <f t="shared" si="12"/>
        <v>0.425531914893617</v>
      </c>
      <c r="O62" s="10">
        <f t="shared" si="18"/>
        <v>10.212765957446809</v>
      </c>
      <c r="P62" s="5">
        <f t="shared" si="13"/>
        <v>51.063829787234035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>
        <v>1</v>
      </c>
      <c r="J63" s="9">
        <f t="shared" si="10"/>
        <v>0</v>
      </c>
      <c r="K63" s="9">
        <f t="shared" si="11"/>
        <v>1</v>
      </c>
      <c r="L63" s="9">
        <f t="shared" si="16"/>
        <v>8</v>
      </c>
      <c r="M63" s="9">
        <f t="shared" si="17"/>
        <v>17</v>
      </c>
      <c r="N63" s="5">
        <f t="shared" si="12"/>
        <v>0.425531914893617</v>
      </c>
      <c r="O63" s="10">
        <f t="shared" si="18"/>
        <v>10.638297872340425</v>
      </c>
      <c r="P63" s="5">
        <f t="shared" si="13"/>
        <v>53.19148936170211</v>
      </c>
      <c r="Q63" s="9">
        <f t="shared" si="14"/>
        <v>0</v>
      </c>
      <c r="R63" s="9">
        <f t="shared" si="15"/>
        <v>1</v>
      </c>
    </row>
    <row r="64" spans="1:18" ht="15">
      <c r="A64" s="12">
        <v>32807</v>
      </c>
      <c r="B64"/>
      <c r="C64"/>
      <c r="D64">
        <v>1</v>
      </c>
      <c r="E64"/>
      <c r="F64"/>
      <c r="G64"/>
      <c r="H64">
        <v>1</v>
      </c>
      <c r="I64"/>
      <c r="J64" s="9">
        <f t="shared" si="10"/>
        <v>1</v>
      </c>
      <c r="K64" s="9">
        <f t="shared" si="11"/>
        <v>1</v>
      </c>
      <c r="L64" s="9">
        <f t="shared" si="16"/>
        <v>9</v>
      </c>
      <c r="M64" s="9">
        <f t="shared" si="17"/>
        <v>18</v>
      </c>
      <c r="N64" s="5">
        <f t="shared" si="12"/>
        <v>0.851063829787234</v>
      </c>
      <c r="O64" s="10">
        <f t="shared" si="18"/>
        <v>11.48936170212766</v>
      </c>
      <c r="P64" s="5">
        <f t="shared" si="13"/>
        <v>57.44680851063829</v>
      </c>
      <c r="Q64" s="9">
        <f t="shared" si="14"/>
        <v>0</v>
      </c>
      <c r="R64" s="9">
        <f t="shared" si="15"/>
        <v>2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18</v>
      </c>
      <c r="N65" s="5">
        <f t="shared" si="12"/>
        <v>0</v>
      </c>
      <c r="O65" s="10">
        <f t="shared" si="18"/>
        <v>11.48936170212766</v>
      </c>
      <c r="P65" s="5">
        <f t="shared" si="13"/>
        <v>57.44680851063829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2</v>
      </c>
      <c r="D66" s="11"/>
      <c r="E66" s="11"/>
      <c r="F66"/>
      <c r="G66" s="11"/>
      <c r="H66" s="11"/>
      <c r="I66" s="11"/>
      <c r="J66" s="9">
        <f t="shared" si="10"/>
        <v>-2</v>
      </c>
      <c r="K66" s="9">
        <f t="shared" si="11"/>
        <v>0</v>
      </c>
      <c r="L66" s="9">
        <f t="shared" si="16"/>
        <v>7</v>
      </c>
      <c r="M66" s="9">
        <f t="shared" si="17"/>
        <v>18</v>
      </c>
      <c r="N66" s="5">
        <f t="shared" si="12"/>
        <v>-0.851063829787234</v>
      </c>
      <c r="O66" s="10">
        <f t="shared" si="18"/>
        <v>10.638297872340425</v>
      </c>
      <c r="P66" s="5">
        <f t="shared" si="13"/>
        <v>53.19148936170211</v>
      </c>
      <c r="Q66" s="9">
        <f t="shared" si="14"/>
        <v>2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18</v>
      </c>
      <c r="N67" s="5">
        <f t="shared" si="12"/>
        <v>0</v>
      </c>
      <c r="O67" s="10">
        <f t="shared" si="18"/>
        <v>10.638297872340425</v>
      </c>
      <c r="P67" s="5">
        <f t="shared" si="13"/>
        <v>53.19148936170211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>
        <v>2</v>
      </c>
      <c r="F68"/>
      <c r="G68">
        <v>1</v>
      </c>
      <c r="H68">
        <v>1</v>
      </c>
      <c r="I68"/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18</v>
      </c>
      <c r="N68" s="5">
        <f aca="true" t="shared" si="21" ref="N68:N101">(+J68+K68)*($J$103/($J$103+$K$103))</f>
        <v>0.851063829787234</v>
      </c>
      <c r="O68" s="10">
        <f t="shared" si="18"/>
        <v>11.48936170212766</v>
      </c>
      <c r="P68" s="5">
        <f aca="true" t="shared" si="22" ref="P68:P99">O68*100/$N$103</f>
        <v>57.44680851063829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10</v>
      </c>
      <c r="M69" s="9">
        <f aca="true" t="shared" si="26" ref="M69:M101">M68+K69</f>
        <v>17</v>
      </c>
      <c r="N69" s="5">
        <f t="shared" si="21"/>
        <v>0</v>
      </c>
      <c r="O69" s="10">
        <f aca="true" t="shared" si="27" ref="O69:O100">O68+N69</f>
        <v>11.48936170212766</v>
      </c>
      <c r="P69" s="5">
        <f t="shared" si="22"/>
        <v>57.44680851063829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10</v>
      </c>
      <c r="M70" s="9">
        <f t="shared" si="26"/>
        <v>17</v>
      </c>
      <c r="N70" s="5">
        <f t="shared" si="21"/>
        <v>0</v>
      </c>
      <c r="O70" s="10">
        <f t="shared" si="27"/>
        <v>11.48936170212766</v>
      </c>
      <c r="P70" s="5">
        <f t="shared" si="22"/>
        <v>57.44680851063829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>
        <v>1</v>
      </c>
      <c r="I71"/>
      <c r="J71" s="9">
        <f t="shared" si="19"/>
        <v>0</v>
      </c>
      <c r="K71" s="9">
        <f t="shared" si="20"/>
        <v>1</v>
      </c>
      <c r="L71" s="9">
        <f t="shared" si="25"/>
        <v>10</v>
      </c>
      <c r="M71" s="9">
        <f t="shared" si="26"/>
        <v>18</v>
      </c>
      <c r="N71" s="5">
        <f t="shared" si="21"/>
        <v>0.425531914893617</v>
      </c>
      <c r="O71" s="10">
        <f t="shared" si="27"/>
        <v>11.914893617021276</v>
      </c>
      <c r="P71" s="5">
        <f t="shared" si="22"/>
        <v>59.57446808510637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>
        <v>1</v>
      </c>
      <c r="G72"/>
      <c r="H72"/>
      <c r="I72"/>
      <c r="J72" s="9">
        <f t="shared" si="19"/>
        <v>0</v>
      </c>
      <c r="K72" s="9">
        <f t="shared" si="20"/>
        <v>-1</v>
      </c>
      <c r="L72" s="9">
        <f t="shared" si="25"/>
        <v>10</v>
      </c>
      <c r="M72" s="9">
        <f t="shared" si="26"/>
        <v>17</v>
      </c>
      <c r="N72" s="5">
        <f t="shared" si="21"/>
        <v>-0.425531914893617</v>
      </c>
      <c r="O72" s="10">
        <f t="shared" si="27"/>
        <v>11.48936170212766</v>
      </c>
      <c r="P72" s="5">
        <f t="shared" si="22"/>
        <v>57.44680851063829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10</v>
      </c>
      <c r="M73" s="9">
        <f t="shared" si="26"/>
        <v>17</v>
      </c>
      <c r="N73" s="5">
        <f t="shared" si="21"/>
        <v>0</v>
      </c>
      <c r="O73" s="10">
        <f t="shared" si="27"/>
        <v>11.48936170212766</v>
      </c>
      <c r="P73" s="5">
        <f t="shared" si="22"/>
        <v>57.44680851063829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10</v>
      </c>
      <c r="M74" s="9">
        <f t="shared" si="26"/>
        <v>17</v>
      </c>
      <c r="N74" s="5">
        <f t="shared" si="21"/>
        <v>0</v>
      </c>
      <c r="O74" s="10">
        <f t="shared" si="27"/>
        <v>11.48936170212766</v>
      </c>
      <c r="P74" s="5">
        <f t="shared" si="22"/>
        <v>57.44680851063829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10</v>
      </c>
      <c r="M75" s="9">
        <f t="shared" si="26"/>
        <v>17</v>
      </c>
      <c r="N75" s="5">
        <f t="shared" si="21"/>
        <v>0</v>
      </c>
      <c r="O75" s="10">
        <f t="shared" si="27"/>
        <v>11.48936170212766</v>
      </c>
      <c r="P75" s="5">
        <f t="shared" si="22"/>
        <v>57.44680851063829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>
        <v>1</v>
      </c>
      <c r="G76"/>
      <c r="H76"/>
      <c r="I76"/>
      <c r="J76" s="9">
        <f t="shared" si="19"/>
        <v>0</v>
      </c>
      <c r="K76" s="9">
        <f t="shared" si="20"/>
        <v>-1</v>
      </c>
      <c r="L76" s="9">
        <f t="shared" si="25"/>
        <v>10</v>
      </c>
      <c r="M76" s="9">
        <f t="shared" si="26"/>
        <v>16</v>
      </c>
      <c r="N76" s="5">
        <f t="shared" si="21"/>
        <v>-0.425531914893617</v>
      </c>
      <c r="O76" s="10">
        <f t="shared" si="27"/>
        <v>11.063829787234043</v>
      </c>
      <c r="P76" s="5">
        <f t="shared" si="22"/>
        <v>55.319148936170215</v>
      </c>
      <c r="Q76" s="9">
        <f t="shared" si="23"/>
        <v>1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16</v>
      </c>
      <c r="N77" s="5">
        <f t="shared" si="21"/>
        <v>0</v>
      </c>
      <c r="O77" s="10">
        <f t="shared" si="27"/>
        <v>11.063829787234043</v>
      </c>
      <c r="P77" s="5">
        <f t="shared" si="22"/>
        <v>55.319148936170215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/>
      <c r="I78"/>
      <c r="J78" s="9">
        <f t="shared" si="19"/>
        <v>1</v>
      </c>
      <c r="K78" s="9">
        <f t="shared" si="20"/>
        <v>0</v>
      </c>
      <c r="L78" s="9">
        <f t="shared" si="25"/>
        <v>11</v>
      </c>
      <c r="M78" s="9">
        <f t="shared" si="26"/>
        <v>16</v>
      </c>
      <c r="N78" s="5">
        <f t="shared" si="21"/>
        <v>0.425531914893617</v>
      </c>
      <c r="O78" s="10">
        <f t="shared" si="27"/>
        <v>11.48936170212766</v>
      </c>
      <c r="P78" s="5">
        <f t="shared" si="22"/>
        <v>57.44680851063829</v>
      </c>
      <c r="Q78" s="9">
        <f t="shared" si="23"/>
        <v>0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12</v>
      </c>
      <c r="M79" s="9">
        <f t="shared" si="26"/>
        <v>16</v>
      </c>
      <c r="N79" s="5">
        <f t="shared" si="21"/>
        <v>0.425531914893617</v>
      </c>
      <c r="O79" s="10">
        <f t="shared" si="27"/>
        <v>11.914893617021276</v>
      </c>
      <c r="P79" s="5">
        <f t="shared" si="22"/>
        <v>59.57446808510637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11</v>
      </c>
      <c r="M80" s="9">
        <f t="shared" si="26"/>
        <v>16</v>
      </c>
      <c r="N80" s="5">
        <f t="shared" si="21"/>
        <v>-0.425531914893617</v>
      </c>
      <c r="O80" s="10">
        <f t="shared" si="27"/>
        <v>11.48936170212766</v>
      </c>
      <c r="P80" s="5">
        <f t="shared" si="22"/>
        <v>57.44680851063829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1</v>
      </c>
      <c r="H81">
        <v>3</v>
      </c>
      <c r="I81"/>
      <c r="J81" s="9">
        <f t="shared" si="19"/>
        <v>-1</v>
      </c>
      <c r="K81" s="9">
        <f t="shared" si="20"/>
        <v>1</v>
      </c>
      <c r="L81" s="9">
        <f t="shared" si="25"/>
        <v>10</v>
      </c>
      <c r="M81" s="9">
        <f t="shared" si="26"/>
        <v>17</v>
      </c>
      <c r="N81" s="5">
        <f t="shared" si="21"/>
        <v>0</v>
      </c>
      <c r="O81" s="10">
        <f t="shared" si="27"/>
        <v>11.48936170212766</v>
      </c>
      <c r="P81" s="5">
        <f t="shared" si="22"/>
        <v>57.44680851063829</v>
      </c>
      <c r="Q81" s="9">
        <f t="shared" si="23"/>
        <v>3</v>
      </c>
      <c r="R81" s="9">
        <f t="shared" si="24"/>
        <v>3</v>
      </c>
      <c r="S81" s="8" t="s">
        <v>53</v>
      </c>
    </row>
    <row r="82" spans="1:18" ht="15">
      <c r="A82" s="12">
        <v>32825</v>
      </c>
      <c r="B82"/>
      <c r="C82">
        <v>1</v>
      </c>
      <c r="D82"/>
      <c r="E82"/>
      <c r="F82"/>
      <c r="G82">
        <v>2</v>
      </c>
      <c r="H82">
        <v>3</v>
      </c>
      <c r="I82">
        <v>2</v>
      </c>
      <c r="J82" s="9">
        <f t="shared" si="19"/>
        <v>-1</v>
      </c>
      <c r="K82" s="9">
        <f t="shared" si="20"/>
        <v>3</v>
      </c>
      <c r="L82" s="9">
        <f t="shared" si="25"/>
        <v>9</v>
      </c>
      <c r="M82" s="9">
        <f t="shared" si="26"/>
        <v>20</v>
      </c>
      <c r="N82" s="5">
        <f t="shared" si="21"/>
        <v>0.851063829787234</v>
      </c>
      <c r="O82" s="10">
        <f t="shared" si="27"/>
        <v>12.340425531914894</v>
      </c>
      <c r="P82" s="5">
        <f t="shared" si="22"/>
        <v>61.70212765957446</v>
      </c>
      <c r="Q82" s="9">
        <f t="shared" si="23"/>
        <v>3</v>
      </c>
      <c r="R82" s="9">
        <f t="shared" si="24"/>
        <v>5</v>
      </c>
    </row>
    <row r="83" spans="1:18" ht="15">
      <c r="A83" s="12">
        <v>32826</v>
      </c>
      <c r="B83"/>
      <c r="C83"/>
      <c r="D83">
        <v>1</v>
      </c>
      <c r="E83"/>
      <c r="F83">
        <v>1</v>
      </c>
      <c r="G83">
        <v>1</v>
      </c>
      <c r="H83">
        <v>1</v>
      </c>
      <c r="I83"/>
      <c r="J83" s="9">
        <f t="shared" si="19"/>
        <v>1</v>
      </c>
      <c r="K83" s="9">
        <f t="shared" si="20"/>
        <v>-1</v>
      </c>
      <c r="L83" s="9">
        <f t="shared" si="25"/>
        <v>10</v>
      </c>
      <c r="M83" s="9">
        <f t="shared" si="26"/>
        <v>19</v>
      </c>
      <c r="N83" s="5">
        <f t="shared" si="21"/>
        <v>0</v>
      </c>
      <c r="O83" s="10">
        <f t="shared" si="27"/>
        <v>12.340425531914894</v>
      </c>
      <c r="P83" s="5">
        <f t="shared" si="22"/>
        <v>61.70212765957446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>
        <v>1</v>
      </c>
      <c r="E84" s="11">
        <v>1</v>
      </c>
      <c r="F84" s="11"/>
      <c r="G84" s="11"/>
      <c r="H84" s="11"/>
      <c r="I84" s="11">
        <v>1</v>
      </c>
      <c r="J84" s="9">
        <f t="shared" si="19"/>
        <v>2</v>
      </c>
      <c r="K84" s="9">
        <f t="shared" si="20"/>
        <v>1</v>
      </c>
      <c r="L84" s="9">
        <f t="shared" si="25"/>
        <v>12</v>
      </c>
      <c r="M84" s="9">
        <f t="shared" si="26"/>
        <v>20</v>
      </c>
      <c r="N84" s="5">
        <f t="shared" si="21"/>
        <v>1.2765957446808511</v>
      </c>
      <c r="O84" s="10">
        <f t="shared" si="27"/>
        <v>13.617021276595745</v>
      </c>
      <c r="P84" s="5">
        <f t="shared" si="22"/>
        <v>68.08510638297871</v>
      </c>
      <c r="Q84" s="9">
        <f t="shared" si="23"/>
        <v>0</v>
      </c>
      <c r="R84" s="9">
        <f t="shared" si="24"/>
        <v>3</v>
      </c>
    </row>
    <row r="85" spans="1:18" ht="15">
      <c r="A85" s="12">
        <v>32828</v>
      </c>
      <c r="B85"/>
      <c r="C85"/>
      <c r="D85">
        <v>2</v>
      </c>
      <c r="E85"/>
      <c r="F85"/>
      <c r="G85"/>
      <c r="H85">
        <v>2</v>
      </c>
      <c r="I85"/>
      <c r="J85" s="9">
        <f t="shared" si="19"/>
        <v>2</v>
      </c>
      <c r="K85" s="9">
        <f t="shared" si="20"/>
        <v>2</v>
      </c>
      <c r="L85" s="9">
        <f t="shared" si="25"/>
        <v>14</v>
      </c>
      <c r="M85" s="9">
        <f t="shared" si="26"/>
        <v>22</v>
      </c>
      <c r="N85" s="5">
        <f t="shared" si="21"/>
        <v>1.702127659574468</v>
      </c>
      <c r="O85" s="10">
        <f t="shared" si="27"/>
        <v>15.319148936170214</v>
      </c>
      <c r="P85" s="5">
        <f t="shared" si="22"/>
        <v>76.59574468085106</v>
      </c>
      <c r="Q85" s="9">
        <f t="shared" si="23"/>
        <v>0</v>
      </c>
      <c r="R85" s="9">
        <f t="shared" si="24"/>
        <v>4</v>
      </c>
    </row>
    <row r="86" spans="1:18" ht="15">
      <c r="A86" s="12">
        <v>32829</v>
      </c>
      <c r="B86"/>
      <c r="C86"/>
      <c r="D86"/>
      <c r="E86"/>
      <c r="F86"/>
      <c r="G86"/>
      <c r="H86"/>
      <c r="I86">
        <v>1</v>
      </c>
      <c r="J86" s="9">
        <f t="shared" si="19"/>
        <v>0</v>
      </c>
      <c r="K86" s="9">
        <f t="shared" si="20"/>
        <v>1</v>
      </c>
      <c r="L86" s="9">
        <f t="shared" si="25"/>
        <v>14</v>
      </c>
      <c r="M86" s="9">
        <f t="shared" si="26"/>
        <v>23</v>
      </c>
      <c r="N86" s="5">
        <f t="shared" si="21"/>
        <v>0.425531914893617</v>
      </c>
      <c r="O86" s="10">
        <f t="shared" si="27"/>
        <v>15.74468085106383</v>
      </c>
      <c r="P86" s="5">
        <f t="shared" si="22"/>
        <v>78.72340425531912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14</v>
      </c>
      <c r="M87" s="9">
        <f t="shared" si="26"/>
        <v>23</v>
      </c>
      <c r="N87" s="5">
        <f t="shared" si="21"/>
        <v>0</v>
      </c>
      <c r="O87" s="10">
        <f t="shared" si="27"/>
        <v>15.74468085106383</v>
      </c>
      <c r="P87" s="5">
        <f t="shared" si="22"/>
        <v>78.72340425531912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23</v>
      </c>
      <c r="N88" s="5">
        <f t="shared" si="21"/>
        <v>0</v>
      </c>
      <c r="O88" s="10">
        <f t="shared" si="27"/>
        <v>15.74468085106383</v>
      </c>
      <c r="P88" s="5">
        <f t="shared" si="22"/>
        <v>78.72340425531912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23</v>
      </c>
      <c r="N89" s="5">
        <f t="shared" si="21"/>
        <v>0</v>
      </c>
      <c r="O89" s="10">
        <f t="shared" si="27"/>
        <v>15.74468085106383</v>
      </c>
      <c r="P89" s="5">
        <f t="shared" si="22"/>
        <v>78.72340425531912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23</v>
      </c>
      <c r="N90" s="5">
        <f t="shared" si="21"/>
        <v>0</v>
      </c>
      <c r="O90" s="10">
        <f t="shared" si="27"/>
        <v>15.74468085106383</v>
      </c>
      <c r="P90" s="5">
        <f t="shared" si="22"/>
        <v>78.72340425531912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23</v>
      </c>
      <c r="N91" s="5">
        <f t="shared" si="21"/>
        <v>0</v>
      </c>
      <c r="O91" s="10">
        <f t="shared" si="27"/>
        <v>15.74468085106383</v>
      </c>
      <c r="P91" s="5">
        <f t="shared" si="22"/>
        <v>78.72340425531912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23</v>
      </c>
      <c r="N92" s="5">
        <f t="shared" si="21"/>
        <v>0</v>
      </c>
      <c r="O92" s="10">
        <f t="shared" si="27"/>
        <v>15.74468085106383</v>
      </c>
      <c r="P92" s="5">
        <f t="shared" si="22"/>
        <v>78.72340425531912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23</v>
      </c>
      <c r="N93" s="5">
        <f t="shared" si="21"/>
        <v>0</v>
      </c>
      <c r="O93" s="10">
        <f t="shared" si="27"/>
        <v>15.74468085106383</v>
      </c>
      <c r="P93" s="5">
        <f t="shared" si="22"/>
        <v>78.72340425531912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>
        <v>1</v>
      </c>
      <c r="F94"/>
      <c r="G94"/>
      <c r="H94" s="11">
        <v>2</v>
      </c>
      <c r="I94" s="11"/>
      <c r="J94" s="9">
        <f t="shared" si="19"/>
        <v>2</v>
      </c>
      <c r="K94" s="9">
        <f t="shared" si="20"/>
        <v>2</v>
      </c>
      <c r="L94" s="9">
        <f t="shared" si="25"/>
        <v>16</v>
      </c>
      <c r="M94" s="9">
        <f t="shared" si="26"/>
        <v>25</v>
      </c>
      <c r="N94" s="5">
        <f t="shared" si="21"/>
        <v>1.702127659574468</v>
      </c>
      <c r="O94" s="10">
        <f t="shared" si="27"/>
        <v>17.4468085106383</v>
      </c>
      <c r="P94" s="5">
        <f t="shared" si="22"/>
        <v>87.23404255319147</v>
      </c>
      <c r="Q94" s="9">
        <f t="shared" si="23"/>
        <v>0</v>
      </c>
      <c r="R94" s="9">
        <f t="shared" si="24"/>
        <v>4</v>
      </c>
    </row>
    <row r="95" spans="1:19" ht="15">
      <c r="A95" s="12">
        <v>32838</v>
      </c>
      <c r="B95"/>
      <c r="C95"/>
      <c r="D95">
        <v>2</v>
      </c>
      <c r="E95"/>
      <c r="F95"/>
      <c r="G95"/>
      <c r="H95">
        <v>1</v>
      </c>
      <c r="I95"/>
      <c r="J95" s="9">
        <f t="shared" si="19"/>
        <v>2</v>
      </c>
      <c r="K95" s="9">
        <f t="shared" si="20"/>
        <v>1</v>
      </c>
      <c r="L95" s="9">
        <f t="shared" si="25"/>
        <v>18</v>
      </c>
      <c r="M95" s="9">
        <f t="shared" si="26"/>
        <v>26</v>
      </c>
      <c r="N95" s="5">
        <f t="shared" si="21"/>
        <v>1.2765957446808511</v>
      </c>
      <c r="O95" s="10">
        <f t="shared" si="27"/>
        <v>18.72340425531915</v>
      </c>
      <c r="P95" s="5">
        <f t="shared" si="22"/>
        <v>93.61702127659572</v>
      </c>
      <c r="Q95" s="9">
        <f t="shared" si="23"/>
        <v>0</v>
      </c>
      <c r="R95" s="9">
        <f t="shared" si="24"/>
        <v>3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>
        <v>1</v>
      </c>
      <c r="J96" s="9">
        <f t="shared" si="19"/>
        <v>0</v>
      </c>
      <c r="K96" s="9">
        <f t="shared" si="20"/>
        <v>1</v>
      </c>
      <c r="L96" s="9">
        <f t="shared" si="25"/>
        <v>18</v>
      </c>
      <c r="M96" s="9">
        <f t="shared" si="26"/>
        <v>27</v>
      </c>
      <c r="N96" s="5">
        <f t="shared" si="21"/>
        <v>0.425531914893617</v>
      </c>
      <c r="O96" s="10">
        <f t="shared" si="27"/>
        <v>19.148936170212767</v>
      </c>
      <c r="P96" s="5">
        <f t="shared" si="22"/>
        <v>95.74468085106382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18</v>
      </c>
      <c r="M97" s="9">
        <f t="shared" si="26"/>
        <v>27</v>
      </c>
      <c r="N97" s="5">
        <f t="shared" si="21"/>
        <v>0</v>
      </c>
      <c r="O97" s="10">
        <f t="shared" si="27"/>
        <v>19.148936170212767</v>
      </c>
      <c r="P97" s="5">
        <f t="shared" si="22"/>
        <v>95.74468085106382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18</v>
      </c>
      <c r="M98" s="9">
        <f t="shared" si="26"/>
        <v>27</v>
      </c>
      <c r="N98" s="5">
        <f t="shared" si="21"/>
        <v>0</v>
      </c>
      <c r="O98" s="10">
        <f t="shared" si="27"/>
        <v>19.148936170212767</v>
      </c>
      <c r="P98" s="5">
        <f t="shared" si="22"/>
        <v>95.74468085106382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5"/>
        <v>19</v>
      </c>
      <c r="M99" s="9">
        <f t="shared" si="26"/>
        <v>27</v>
      </c>
      <c r="N99" s="5">
        <f t="shared" si="21"/>
        <v>0.425531914893617</v>
      </c>
      <c r="O99" s="10">
        <f t="shared" si="27"/>
        <v>19.574468085106385</v>
      </c>
      <c r="P99" s="5">
        <f t="shared" si="22"/>
        <v>97.8723404255319</v>
      </c>
      <c r="Q99" s="9">
        <f t="shared" si="23"/>
        <v>0</v>
      </c>
      <c r="R99" s="9">
        <f t="shared" si="24"/>
        <v>1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20</v>
      </c>
      <c r="M100" s="9">
        <f t="shared" si="26"/>
        <v>27</v>
      </c>
      <c r="N100" s="5">
        <f t="shared" si="21"/>
        <v>0.425531914893617</v>
      </c>
      <c r="O100" s="10">
        <f t="shared" si="27"/>
        <v>20.000000000000004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20</v>
      </c>
      <c r="M101" s="9">
        <f t="shared" si="26"/>
        <v>27</v>
      </c>
      <c r="N101" s="5">
        <f t="shared" si="21"/>
        <v>0</v>
      </c>
      <c r="O101" s="10">
        <f>O100+N101</f>
        <v>20.000000000000004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10</v>
      </c>
      <c r="D103" s="9">
        <f t="shared" si="28"/>
        <v>23</v>
      </c>
      <c r="E103" s="9">
        <f t="shared" si="28"/>
        <v>9</v>
      </c>
      <c r="F103" s="9">
        <f t="shared" si="28"/>
        <v>5</v>
      </c>
      <c r="G103" s="9">
        <f t="shared" si="28"/>
        <v>9</v>
      </c>
      <c r="H103" s="9">
        <f t="shared" si="28"/>
        <v>27</v>
      </c>
      <c r="I103" s="9">
        <f t="shared" si="28"/>
        <v>14</v>
      </c>
      <c r="J103" s="9">
        <f t="shared" si="28"/>
        <v>20</v>
      </c>
      <c r="K103" s="9">
        <f t="shared" si="28"/>
        <v>27</v>
      </c>
      <c r="N103" s="5">
        <f>SUM(N4:N101)</f>
        <v>20.000000000000004</v>
      </c>
      <c r="Q103" s="10">
        <f>SUM(Q4:Q101)</f>
        <v>26</v>
      </c>
      <c r="R103" s="10">
        <f>SUM(R4:R101)</f>
        <v>73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27" sqref="B2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71" sqref="B7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85.71428571428571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0.4</v>
      </c>
      <c r="AA8" s="5">
        <f t="shared" si="6"/>
        <v>20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1.2000000000000002</v>
      </c>
      <c r="AA10" s="5">
        <f t="shared" si="6"/>
        <v>60.00000000000001</v>
      </c>
      <c r="AB10" s="10">
        <f>SUM(Q46:Q52)+SUM(R46:R52)</f>
        <v>5</v>
      </c>
      <c r="AC10" s="10">
        <f>100*SUM(R46:R52)/AB10</f>
        <v>80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0.4</v>
      </c>
      <c r="AA11" s="5">
        <f t="shared" si="6"/>
        <v>20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>
        <v>1</v>
      </c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1</v>
      </c>
      <c r="M38" s="9">
        <f t="shared" si="17"/>
        <v>0</v>
      </c>
      <c r="N38" s="5">
        <f t="shared" si="12"/>
        <v>0.4</v>
      </c>
      <c r="O38" s="10">
        <f t="shared" si="18"/>
        <v>0.4</v>
      </c>
      <c r="P38" s="5">
        <f t="shared" si="13"/>
        <v>20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0</v>
      </c>
      <c r="N39" s="5">
        <f t="shared" si="12"/>
        <v>0</v>
      </c>
      <c r="O39" s="10">
        <f t="shared" si="18"/>
        <v>0.4</v>
      </c>
      <c r="P39" s="5">
        <f t="shared" si="13"/>
        <v>20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0</v>
      </c>
      <c r="N40" s="5">
        <f t="shared" si="12"/>
        <v>0</v>
      </c>
      <c r="O40" s="10">
        <f t="shared" si="18"/>
        <v>0.4</v>
      </c>
      <c r="P40" s="5">
        <f t="shared" si="13"/>
        <v>20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</v>
      </c>
      <c r="M41" s="9">
        <f t="shared" si="17"/>
        <v>0</v>
      </c>
      <c r="N41" s="5">
        <f t="shared" si="12"/>
        <v>0</v>
      </c>
      <c r="O41" s="10">
        <f t="shared" si="18"/>
        <v>0.4</v>
      </c>
      <c r="P41" s="5">
        <f t="shared" si="13"/>
        <v>20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0">
        <f t="shared" si="18"/>
        <v>0.4</v>
      </c>
      <c r="P42" s="5">
        <f t="shared" si="13"/>
        <v>20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0</v>
      </c>
      <c r="N43" s="5">
        <f t="shared" si="12"/>
        <v>0</v>
      </c>
      <c r="O43" s="10">
        <f t="shared" si="18"/>
        <v>0.4</v>
      </c>
      <c r="P43" s="5">
        <f t="shared" si="13"/>
        <v>20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0</v>
      </c>
      <c r="N44" s="5">
        <f t="shared" si="12"/>
        <v>0</v>
      </c>
      <c r="O44" s="10">
        <f t="shared" si="18"/>
        <v>0.4</v>
      </c>
      <c r="P44" s="5">
        <f t="shared" si="13"/>
        <v>20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</v>
      </c>
      <c r="M45" s="9">
        <f t="shared" si="17"/>
        <v>0</v>
      </c>
      <c r="N45" s="5">
        <f t="shared" si="12"/>
        <v>0</v>
      </c>
      <c r="O45" s="10">
        <f t="shared" si="18"/>
        <v>0.4</v>
      </c>
      <c r="P45" s="5">
        <f t="shared" si="13"/>
        <v>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0</v>
      </c>
      <c r="N46" s="5">
        <f t="shared" si="12"/>
        <v>0</v>
      </c>
      <c r="O46" s="10">
        <f t="shared" si="18"/>
        <v>0.4</v>
      </c>
      <c r="P46" s="5">
        <f t="shared" si="13"/>
        <v>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0</v>
      </c>
      <c r="N47" s="5">
        <f t="shared" si="12"/>
        <v>0</v>
      </c>
      <c r="O47" s="10">
        <f t="shared" si="18"/>
        <v>0.4</v>
      </c>
      <c r="P47" s="5">
        <f t="shared" si="13"/>
        <v>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1</v>
      </c>
      <c r="I48"/>
      <c r="J48" s="9">
        <f t="shared" si="10"/>
        <v>0</v>
      </c>
      <c r="K48" s="9">
        <f t="shared" si="11"/>
        <v>1</v>
      </c>
      <c r="L48" s="9">
        <f t="shared" si="16"/>
        <v>1</v>
      </c>
      <c r="M48" s="9">
        <f t="shared" si="17"/>
        <v>1</v>
      </c>
      <c r="N48" s="5">
        <f t="shared" si="12"/>
        <v>0.4</v>
      </c>
      <c r="O48" s="10">
        <f t="shared" si="18"/>
        <v>0.8</v>
      </c>
      <c r="P48" s="5">
        <f t="shared" si="13"/>
        <v>40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1</v>
      </c>
      <c r="N49" s="5">
        <f t="shared" si="12"/>
        <v>0</v>
      </c>
      <c r="O49" s="10">
        <f t="shared" si="18"/>
        <v>0.8</v>
      </c>
      <c r="P49" s="5">
        <f t="shared" si="13"/>
        <v>40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>
        <v>1</v>
      </c>
      <c r="H50">
        <v>1</v>
      </c>
      <c r="I50">
        <v>1</v>
      </c>
      <c r="J50" s="9">
        <f t="shared" si="10"/>
        <v>1</v>
      </c>
      <c r="K50" s="9">
        <f t="shared" si="11"/>
        <v>1</v>
      </c>
      <c r="L50" s="9">
        <f t="shared" si="16"/>
        <v>2</v>
      </c>
      <c r="M50" s="9">
        <f t="shared" si="17"/>
        <v>2</v>
      </c>
      <c r="N50" s="5">
        <f t="shared" si="12"/>
        <v>0.8</v>
      </c>
      <c r="O50" s="10">
        <f t="shared" si="18"/>
        <v>1.6</v>
      </c>
      <c r="P50" s="5">
        <f t="shared" si="13"/>
        <v>80</v>
      </c>
      <c r="Q50" s="9">
        <f t="shared" si="14"/>
        <v>1</v>
      </c>
      <c r="R50" s="9">
        <f t="shared" si="15"/>
        <v>3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</v>
      </c>
      <c r="M51" s="9">
        <f t="shared" si="17"/>
        <v>2</v>
      </c>
      <c r="N51" s="5">
        <f t="shared" si="12"/>
        <v>0</v>
      </c>
      <c r="O51" s="10">
        <f t="shared" si="18"/>
        <v>1.6</v>
      </c>
      <c r="P51" s="5">
        <f t="shared" si="13"/>
        <v>80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2</v>
      </c>
      <c r="M52" s="9">
        <f t="shared" si="17"/>
        <v>2</v>
      </c>
      <c r="N52" s="5">
        <f t="shared" si="12"/>
        <v>0</v>
      </c>
      <c r="O52" s="10">
        <f t="shared" si="18"/>
        <v>1.6</v>
      </c>
      <c r="P52" s="5">
        <f t="shared" si="13"/>
        <v>80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</v>
      </c>
      <c r="M53" s="9">
        <f t="shared" si="17"/>
        <v>2</v>
      </c>
      <c r="N53" s="5">
        <f t="shared" si="12"/>
        <v>0</v>
      </c>
      <c r="O53" s="10">
        <f t="shared" si="18"/>
        <v>1.6</v>
      </c>
      <c r="P53" s="5">
        <f t="shared" si="13"/>
        <v>80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</v>
      </c>
      <c r="M54" s="9">
        <f t="shared" si="17"/>
        <v>2</v>
      </c>
      <c r="N54" s="5">
        <f t="shared" si="12"/>
        <v>0</v>
      </c>
      <c r="O54" s="10">
        <f t="shared" si="18"/>
        <v>1.6</v>
      </c>
      <c r="P54" s="5">
        <f t="shared" si="13"/>
        <v>80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</v>
      </c>
      <c r="M55" s="9">
        <f t="shared" si="17"/>
        <v>2</v>
      </c>
      <c r="N55" s="5">
        <f t="shared" si="12"/>
        <v>0</v>
      </c>
      <c r="O55" s="10">
        <f t="shared" si="18"/>
        <v>1.6</v>
      </c>
      <c r="P55" s="5">
        <f t="shared" si="13"/>
        <v>80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</v>
      </c>
      <c r="M56" s="9">
        <f t="shared" si="17"/>
        <v>2</v>
      </c>
      <c r="N56" s="5">
        <f t="shared" si="12"/>
        <v>0</v>
      </c>
      <c r="O56" s="10">
        <f t="shared" si="18"/>
        <v>1.6</v>
      </c>
      <c r="P56" s="5">
        <f t="shared" si="13"/>
        <v>80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2</v>
      </c>
      <c r="M57" s="9">
        <f t="shared" si="17"/>
        <v>3</v>
      </c>
      <c r="N57" s="5">
        <f t="shared" si="12"/>
        <v>0.4</v>
      </c>
      <c r="O57" s="10">
        <f t="shared" si="18"/>
        <v>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</v>
      </c>
      <c r="M58" s="9">
        <f t="shared" si="17"/>
        <v>3</v>
      </c>
      <c r="N58" s="5">
        <f t="shared" si="12"/>
        <v>0</v>
      </c>
      <c r="O58" s="10">
        <f t="shared" si="18"/>
        <v>2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</v>
      </c>
      <c r="M59" s="9">
        <f t="shared" si="17"/>
        <v>3</v>
      </c>
      <c r="N59" s="5">
        <f t="shared" si="12"/>
        <v>0</v>
      </c>
      <c r="O59" s="10">
        <f t="shared" si="18"/>
        <v>2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3</v>
      </c>
      <c r="N60" s="5">
        <f t="shared" si="12"/>
        <v>0</v>
      </c>
      <c r="O60" s="10">
        <f t="shared" si="18"/>
        <v>2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3</v>
      </c>
      <c r="N61" s="5">
        <f t="shared" si="12"/>
        <v>0</v>
      </c>
      <c r="O61" s="10">
        <f t="shared" si="18"/>
        <v>2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</v>
      </c>
      <c r="M62" s="9">
        <f t="shared" si="17"/>
        <v>3</v>
      </c>
      <c r="N62" s="5">
        <f t="shared" si="12"/>
        <v>0</v>
      </c>
      <c r="O62" s="10">
        <f t="shared" si="18"/>
        <v>2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</v>
      </c>
      <c r="M63" s="9">
        <f t="shared" si="17"/>
        <v>3</v>
      </c>
      <c r="N63" s="5">
        <f t="shared" si="12"/>
        <v>0</v>
      </c>
      <c r="O63" s="10">
        <f t="shared" si="18"/>
        <v>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</v>
      </c>
      <c r="M64" s="9">
        <f t="shared" si="17"/>
        <v>3</v>
      </c>
      <c r="N64" s="5">
        <f t="shared" si="12"/>
        <v>0</v>
      </c>
      <c r="O64" s="10">
        <f t="shared" si="18"/>
        <v>2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</v>
      </c>
      <c r="M65" s="9">
        <f t="shared" si="17"/>
        <v>3</v>
      </c>
      <c r="N65" s="5">
        <f t="shared" si="12"/>
        <v>0</v>
      </c>
      <c r="O65" s="10">
        <f t="shared" si="18"/>
        <v>2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</v>
      </c>
      <c r="M66" s="9">
        <f t="shared" si="17"/>
        <v>3</v>
      </c>
      <c r="N66" s="5">
        <f t="shared" si="12"/>
        <v>0</v>
      </c>
      <c r="O66" s="10">
        <f t="shared" si="18"/>
        <v>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</v>
      </c>
      <c r="M67" s="9">
        <f t="shared" si="17"/>
        <v>3</v>
      </c>
      <c r="N67" s="5">
        <f t="shared" si="12"/>
        <v>0</v>
      </c>
      <c r="O67" s="10">
        <f t="shared" si="18"/>
        <v>2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2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3</v>
      </c>
      <c r="N69" s="5">
        <f t="shared" si="21"/>
        <v>0</v>
      </c>
      <c r="O69" s="10">
        <f aca="true" t="shared" si="27" ref="O69:O100">O68+N69</f>
        <v>2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3</v>
      </c>
      <c r="N70" s="5">
        <f t="shared" si="21"/>
        <v>0</v>
      </c>
      <c r="O70" s="10">
        <f t="shared" si="27"/>
        <v>2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3</v>
      </c>
      <c r="N71" s="5">
        <f t="shared" si="21"/>
        <v>0</v>
      </c>
      <c r="O71" s="10">
        <f t="shared" si="27"/>
        <v>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3</v>
      </c>
      <c r="N72" s="5">
        <f t="shared" si="21"/>
        <v>0</v>
      </c>
      <c r="O72" s="10">
        <f t="shared" si="27"/>
        <v>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</v>
      </c>
      <c r="M73" s="9">
        <f t="shared" si="26"/>
        <v>3</v>
      </c>
      <c r="N73" s="5">
        <f t="shared" si="21"/>
        <v>0</v>
      </c>
      <c r="O73" s="10">
        <f t="shared" si="27"/>
        <v>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</v>
      </c>
      <c r="M74" s="9">
        <f t="shared" si="26"/>
        <v>3</v>
      </c>
      <c r="N74" s="5">
        <f t="shared" si="21"/>
        <v>0</v>
      </c>
      <c r="O74" s="10">
        <f t="shared" si="27"/>
        <v>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</v>
      </c>
      <c r="M75" s="9">
        <f t="shared" si="26"/>
        <v>3</v>
      </c>
      <c r="N75" s="5">
        <f t="shared" si="21"/>
        <v>0</v>
      </c>
      <c r="O75" s="10">
        <f t="shared" si="27"/>
        <v>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</v>
      </c>
      <c r="M76" s="9">
        <f t="shared" si="26"/>
        <v>3</v>
      </c>
      <c r="N76" s="5">
        <f t="shared" si="21"/>
        <v>0</v>
      </c>
      <c r="O76" s="10">
        <f t="shared" si="27"/>
        <v>2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</v>
      </c>
      <c r="M77" s="9">
        <f t="shared" si="26"/>
        <v>3</v>
      </c>
      <c r="N77" s="5">
        <f t="shared" si="21"/>
        <v>0</v>
      </c>
      <c r="O77" s="10">
        <f t="shared" si="27"/>
        <v>2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</v>
      </c>
      <c r="M78" s="9">
        <f t="shared" si="26"/>
        <v>3</v>
      </c>
      <c r="N78" s="5">
        <f t="shared" si="21"/>
        <v>0</v>
      </c>
      <c r="O78" s="10">
        <f t="shared" si="27"/>
        <v>2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3</v>
      </c>
      <c r="N79" s="5">
        <f t="shared" si="21"/>
        <v>0</v>
      </c>
      <c r="O79" s="10">
        <f t="shared" si="27"/>
        <v>2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</v>
      </c>
      <c r="M80" s="9">
        <f t="shared" si="26"/>
        <v>3</v>
      </c>
      <c r="N80" s="5">
        <f t="shared" si="21"/>
        <v>0</v>
      </c>
      <c r="O80" s="10">
        <f t="shared" si="27"/>
        <v>2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3</v>
      </c>
      <c r="N81" s="5">
        <f t="shared" si="21"/>
        <v>0</v>
      </c>
      <c r="O81" s="10">
        <f t="shared" si="27"/>
        <v>2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3</v>
      </c>
      <c r="N82" s="5">
        <f t="shared" si="21"/>
        <v>0</v>
      </c>
      <c r="O82" s="10">
        <f t="shared" si="27"/>
        <v>2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3</v>
      </c>
      <c r="N83" s="5">
        <f t="shared" si="21"/>
        <v>0</v>
      </c>
      <c r="O83" s="10">
        <f t="shared" si="27"/>
        <v>2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3</v>
      </c>
      <c r="N84" s="5">
        <f t="shared" si="21"/>
        <v>0</v>
      </c>
      <c r="O84" s="10">
        <f t="shared" si="27"/>
        <v>2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3</v>
      </c>
      <c r="N85" s="5">
        <f t="shared" si="21"/>
        <v>0</v>
      </c>
      <c r="O85" s="10">
        <f t="shared" si="27"/>
        <v>2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3</v>
      </c>
      <c r="N86" s="5">
        <f t="shared" si="21"/>
        <v>0</v>
      </c>
      <c r="O86" s="10">
        <f t="shared" si="27"/>
        <v>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3</v>
      </c>
      <c r="N87" s="5">
        <f t="shared" si="21"/>
        <v>0</v>
      </c>
      <c r="O87" s="10">
        <f t="shared" si="27"/>
        <v>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3</v>
      </c>
      <c r="N88" s="5">
        <f t="shared" si="21"/>
        <v>0</v>
      </c>
      <c r="O88" s="10">
        <f t="shared" si="27"/>
        <v>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</v>
      </c>
      <c r="M89" s="9">
        <f t="shared" si="26"/>
        <v>3</v>
      </c>
      <c r="N89" s="5">
        <f t="shared" si="21"/>
        <v>0</v>
      </c>
      <c r="O89" s="10">
        <f t="shared" si="27"/>
        <v>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</v>
      </c>
      <c r="M90" s="9">
        <f t="shared" si="26"/>
        <v>3</v>
      </c>
      <c r="N90" s="5">
        <f t="shared" si="21"/>
        <v>0</v>
      </c>
      <c r="O90" s="10">
        <f t="shared" si="27"/>
        <v>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</v>
      </c>
      <c r="M91" s="9">
        <f t="shared" si="26"/>
        <v>3</v>
      </c>
      <c r="N91" s="5">
        <f t="shared" si="21"/>
        <v>0</v>
      </c>
      <c r="O91" s="10">
        <f t="shared" si="27"/>
        <v>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</v>
      </c>
      <c r="M92" s="9">
        <f t="shared" si="26"/>
        <v>3</v>
      </c>
      <c r="N92" s="5">
        <f t="shared" si="21"/>
        <v>0</v>
      </c>
      <c r="O92" s="10">
        <f t="shared" si="27"/>
        <v>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</v>
      </c>
      <c r="M93" s="9">
        <f t="shared" si="26"/>
        <v>3</v>
      </c>
      <c r="N93" s="5">
        <f t="shared" si="21"/>
        <v>0</v>
      </c>
      <c r="O93" s="10">
        <f t="shared" si="27"/>
        <v>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</v>
      </c>
      <c r="M94" s="9">
        <f t="shared" si="26"/>
        <v>3</v>
      </c>
      <c r="N94" s="5">
        <f t="shared" si="21"/>
        <v>0</v>
      </c>
      <c r="O94" s="10">
        <f t="shared" si="27"/>
        <v>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</v>
      </c>
      <c r="M95" s="9">
        <f t="shared" si="26"/>
        <v>3</v>
      </c>
      <c r="N95" s="5">
        <f t="shared" si="21"/>
        <v>0</v>
      </c>
      <c r="O95" s="10">
        <f t="shared" si="27"/>
        <v>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</v>
      </c>
      <c r="M96" s="9">
        <f t="shared" si="26"/>
        <v>3</v>
      </c>
      <c r="N96" s="5">
        <f t="shared" si="21"/>
        <v>0</v>
      </c>
      <c r="O96" s="10">
        <f t="shared" si="27"/>
        <v>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</v>
      </c>
      <c r="M97" s="9">
        <f t="shared" si="26"/>
        <v>3</v>
      </c>
      <c r="N97" s="5">
        <f t="shared" si="21"/>
        <v>0</v>
      </c>
      <c r="O97" s="10">
        <f t="shared" si="27"/>
        <v>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</v>
      </c>
      <c r="M98" s="9">
        <f t="shared" si="26"/>
        <v>3</v>
      </c>
      <c r="N98" s="5">
        <f t="shared" si="21"/>
        <v>0</v>
      </c>
      <c r="O98" s="10">
        <f t="shared" si="27"/>
        <v>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</v>
      </c>
      <c r="M99" s="9">
        <f t="shared" si="26"/>
        <v>3</v>
      </c>
      <c r="N99" s="5">
        <f t="shared" si="21"/>
        <v>0</v>
      </c>
      <c r="O99" s="10">
        <f t="shared" si="27"/>
        <v>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</v>
      </c>
      <c r="M100" s="9">
        <f t="shared" si="26"/>
        <v>3</v>
      </c>
      <c r="N100" s="5">
        <f t="shared" si="21"/>
        <v>0</v>
      </c>
      <c r="O100" s="10">
        <f t="shared" si="27"/>
        <v>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</v>
      </c>
      <c r="M101" s="9">
        <f t="shared" si="26"/>
        <v>3</v>
      </c>
      <c r="N101" s="5">
        <f t="shared" si="21"/>
        <v>0</v>
      </c>
      <c r="O101" s="10">
        <f>O100+N101</f>
        <v>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0</v>
      </c>
      <c r="G103" s="9">
        <f t="shared" si="28"/>
        <v>1</v>
      </c>
      <c r="H103" s="9">
        <f t="shared" si="28"/>
        <v>3</v>
      </c>
      <c r="I103" s="9">
        <f t="shared" si="28"/>
        <v>1</v>
      </c>
      <c r="J103" s="9">
        <f t="shared" si="28"/>
        <v>2</v>
      </c>
      <c r="K103" s="9">
        <f t="shared" si="28"/>
        <v>3</v>
      </c>
      <c r="N103" s="5">
        <f>SUM(N4:N101)</f>
        <v>2</v>
      </c>
      <c r="Q103" s="10">
        <f>SUM(Q4:Q101)</f>
        <v>1</v>
      </c>
      <c r="R103" s="10">
        <f>SUM(R4:R101)</f>
        <v>6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5" sqref="G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22</v>
      </c>
      <c r="W5"/>
      <c r="X5"/>
      <c r="Y5" s="1" t="s">
        <v>30</v>
      </c>
      <c r="Z5" s="10">
        <f>SUM(N11:N17)</f>
        <v>1.1428571428571428</v>
      </c>
      <c r="AA5" s="5">
        <f t="shared" si="6"/>
        <v>14.285714285714285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15</v>
      </c>
      <c r="W6"/>
      <c r="X6" s="1" t="s">
        <v>32</v>
      </c>
      <c r="Z6" s="10">
        <f>SUM(N18:N24)</f>
        <v>4.571428571428571</v>
      </c>
      <c r="AA6" s="5">
        <f t="shared" si="6"/>
        <v>57.14285714285714</v>
      </c>
      <c r="AB6" s="10">
        <f>SUM(Q18:Q24)+SUM(R18:R24)</f>
        <v>6</v>
      </c>
      <c r="AC6" s="10">
        <f>100*SUM(R18:R24)/AB6</f>
        <v>83.33333333333333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59.45945945945946</v>
      </c>
      <c r="W7"/>
      <c r="Y7" s="1" t="s">
        <v>34</v>
      </c>
      <c r="Z7" s="10">
        <f>SUM(N25:N31)</f>
        <v>-4.571428571428571</v>
      </c>
      <c r="AA7" s="5">
        <f t="shared" si="6"/>
        <v>-57.14285714285714</v>
      </c>
      <c r="AB7" s="10">
        <f>SUM(Q25:Q31)+SUM(R25:R31)</f>
        <v>6</v>
      </c>
      <c r="AC7" s="10">
        <f>100*SUM(R25:R31)/AB7</f>
        <v>16.666666666666668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7.6923076923076925</v>
      </c>
      <c r="W10"/>
      <c r="X10" s="8" t="s">
        <v>38</v>
      </c>
      <c r="Z10" s="10">
        <f>SUM(N46:N52)</f>
        <v>4.571428571428571</v>
      </c>
      <c r="AA10" s="5">
        <f t="shared" si="6"/>
        <v>57.14285714285714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11.11111111111111</v>
      </c>
      <c r="W11"/>
      <c r="Y11" s="8" t="s">
        <v>40</v>
      </c>
      <c r="Z11" s="10">
        <f>SUM(N53:N59)</f>
        <v>-2.2857142857142856</v>
      </c>
      <c r="AA11" s="5">
        <f t="shared" si="6"/>
        <v>-28.57142857142857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9.090909090909092</v>
      </c>
      <c r="W12"/>
      <c r="X12" s="8" t="s">
        <v>42</v>
      </c>
      <c r="Z12" s="10">
        <f>SUM(N60:N66)</f>
        <v>-1.1428571428571428</v>
      </c>
      <c r="AA12" s="5">
        <f t="shared" si="6"/>
        <v>-14.285714285714285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4.571428571428571</v>
      </c>
      <c r="AA13" s="5">
        <f t="shared" si="6"/>
        <v>57.14285714285714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2.2857142857142856</v>
      </c>
      <c r="AA14" s="5">
        <f t="shared" si="6"/>
        <v>28.57142857142857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>
        <v>1</v>
      </c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1.1428571428571428</v>
      </c>
      <c r="O15" s="10">
        <f t="shared" si="9"/>
        <v>1.1428571428571428</v>
      </c>
      <c r="P15" s="5">
        <f t="shared" si="3"/>
        <v>14.285714285714285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1.1428571428571428</v>
      </c>
      <c r="P16" s="5">
        <f t="shared" si="3"/>
        <v>14.285714285714285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-1.1428571428571428</v>
      </c>
      <c r="AA16" s="5">
        <f t="shared" si="6"/>
        <v>-14.285714285714285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0</v>
      </c>
      <c r="O17" s="10">
        <f t="shared" si="9"/>
        <v>1.1428571428571428</v>
      </c>
      <c r="P17" s="5">
        <f t="shared" si="3"/>
        <v>14.285714285714285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1.1428571428571428</v>
      </c>
      <c r="P18" s="5">
        <f t="shared" si="3"/>
        <v>14.285714285714285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0</v>
      </c>
      <c r="O19" s="10">
        <f t="shared" si="9"/>
        <v>1.1428571428571428</v>
      </c>
      <c r="P19" s="5">
        <f t="shared" si="3"/>
        <v>14.285714285714285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1.1428571428571428</v>
      </c>
      <c r="P20" s="5">
        <f t="shared" si="3"/>
        <v>14.285714285714285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1.1428571428571428</v>
      </c>
      <c r="P21" s="5">
        <f t="shared" si="3"/>
        <v>14.285714285714285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4</v>
      </c>
      <c r="E22"/>
      <c r="F22"/>
      <c r="G22"/>
      <c r="H22"/>
      <c r="I22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8"/>
        <v>0</v>
      </c>
      <c r="N22" s="5">
        <f t="shared" si="2"/>
        <v>4.571428571428571</v>
      </c>
      <c r="O22" s="10">
        <f t="shared" si="9"/>
        <v>5.7142857142857135</v>
      </c>
      <c r="P22" s="5">
        <f t="shared" si="3"/>
        <v>71.42857142857142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5</v>
      </c>
      <c r="M23" s="9">
        <f t="shared" si="8"/>
        <v>0</v>
      </c>
      <c r="N23" s="5">
        <f t="shared" si="2"/>
        <v>0</v>
      </c>
      <c r="O23" s="10">
        <f t="shared" si="9"/>
        <v>5.7142857142857135</v>
      </c>
      <c r="P23" s="5">
        <f t="shared" si="3"/>
        <v>71.42857142857142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>
        <v>1</v>
      </c>
      <c r="H24" s="11"/>
      <c r="I24" s="11"/>
      <c r="J24" s="9">
        <f t="shared" si="0"/>
        <v>1</v>
      </c>
      <c r="K24" s="9">
        <f t="shared" si="1"/>
        <v>-1</v>
      </c>
      <c r="L24" s="9">
        <f t="shared" si="7"/>
        <v>6</v>
      </c>
      <c r="M24" s="9">
        <f t="shared" si="8"/>
        <v>-1</v>
      </c>
      <c r="N24" s="5">
        <f t="shared" si="2"/>
        <v>0</v>
      </c>
      <c r="O24" s="10">
        <f t="shared" si="9"/>
        <v>5.7142857142857135</v>
      </c>
      <c r="P24" s="5">
        <f t="shared" si="3"/>
        <v>71.42857142857142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-1</v>
      </c>
      <c r="N25" s="5">
        <f t="shared" si="2"/>
        <v>0</v>
      </c>
      <c r="O25" s="10">
        <f t="shared" si="9"/>
        <v>5.7142857142857135</v>
      </c>
      <c r="P25" s="5">
        <f t="shared" si="3"/>
        <v>71.42857142857142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-1</v>
      </c>
      <c r="N26" s="5">
        <f t="shared" si="2"/>
        <v>0</v>
      </c>
      <c r="O26" s="10">
        <f t="shared" si="9"/>
        <v>5.7142857142857135</v>
      </c>
      <c r="P26" s="5">
        <f t="shared" si="3"/>
        <v>71.42857142857142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>
        <v>1</v>
      </c>
      <c r="E27"/>
      <c r="F27"/>
      <c r="G27">
        <v>3</v>
      </c>
      <c r="H27"/>
      <c r="I27"/>
      <c r="J27" s="9">
        <f t="shared" si="0"/>
        <v>0</v>
      </c>
      <c r="K27" s="9">
        <f t="shared" si="1"/>
        <v>-3</v>
      </c>
      <c r="L27" s="9">
        <f t="shared" si="7"/>
        <v>6</v>
      </c>
      <c r="M27" s="9">
        <f t="shared" si="8"/>
        <v>-4</v>
      </c>
      <c r="N27" s="5">
        <f t="shared" si="2"/>
        <v>-3.4285714285714284</v>
      </c>
      <c r="O27" s="10">
        <f t="shared" si="9"/>
        <v>2.285714285714285</v>
      </c>
      <c r="P27" s="5">
        <f t="shared" si="3"/>
        <v>28.571428571428566</v>
      </c>
      <c r="Q27" s="9">
        <f t="shared" si="4"/>
        <v>4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-4</v>
      </c>
      <c r="N28" s="5">
        <f t="shared" si="2"/>
        <v>0</v>
      </c>
      <c r="O28" s="10">
        <f t="shared" si="9"/>
        <v>2.285714285714285</v>
      </c>
      <c r="P28" s="5">
        <f t="shared" si="3"/>
        <v>28.571428571428566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-4</v>
      </c>
      <c r="N29" s="5">
        <f t="shared" si="2"/>
        <v>0</v>
      </c>
      <c r="O29" s="10">
        <f t="shared" si="9"/>
        <v>2.285714285714285</v>
      </c>
      <c r="P29" s="5">
        <f t="shared" si="3"/>
        <v>28.571428571428566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-4</v>
      </c>
      <c r="N30" s="5">
        <f t="shared" si="2"/>
        <v>0</v>
      </c>
      <c r="O30" s="10">
        <f t="shared" si="9"/>
        <v>2.285714285714285</v>
      </c>
      <c r="P30" s="5">
        <f t="shared" si="3"/>
        <v>28.571428571428566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/>
      <c r="G31" s="11"/>
      <c r="H31" s="11"/>
      <c r="I31" s="11"/>
      <c r="J31" s="9">
        <f t="shared" si="0"/>
        <v>-1</v>
      </c>
      <c r="K31" s="9">
        <f t="shared" si="1"/>
        <v>0</v>
      </c>
      <c r="L31" s="9">
        <f t="shared" si="7"/>
        <v>5</v>
      </c>
      <c r="M31" s="9">
        <f t="shared" si="8"/>
        <v>-4</v>
      </c>
      <c r="N31" s="5">
        <f t="shared" si="2"/>
        <v>-1.1428571428571428</v>
      </c>
      <c r="O31" s="10">
        <f t="shared" si="9"/>
        <v>1.1428571428571423</v>
      </c>
      <c r="P31" s="5">
        <f t="shared" si="3"/>
        <v>14.28571428571428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-4</v>
      </c>
      <c r="N32" s="5">
        <f t="shared" si="2"/>
        <v>0</v>
      </c>
      <c r="O32" s="10">
        <f t="shared" si="9"/>
        <v>1.1428571428571423</v>
      </c>
      <c r="P32" s="5">
        <f t="shared" si="3"/>
        <v>14.28571428571428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/>
      <c r="J33" s="9">
        <f t="shared" si="0"/>
        <v>0</v>
      </c>
      <c r="K33" s="9">
        <f t="shared" si="1"/>
        <v>1</v>
      </c>
      <c r="L33" s="9">
        <f t="shared" si="7"/>
        <v>5</v>
      </c>
      <c r="M33" s="9">
        <f t="shared" si="8"/>
        <v>-3</v>
      </c>
      <c r="N33" s="5">
        <f t="shared" si="2"/>
        <v>1.1428571428571428</v>
      </c>
      <c r="O33" s="10">
        <f t="shared" si="9"/>
        <v>2.285714285714285</v>
      </c>
      <c r="P33" s="5">
        <f t="shared" si="3"/>
        <v>28.571428571428566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-3</v>
      </c>
      <c r="N34" s="5">
        <f t="shared" si="2"/>
        <v>0</v>
      </c>
      <c r="O34" s="10">
        <f t="shared" si="9"/>
        <v>2.285714285714285</v>
      </c>
      <c r="P34" s="5">
        <f t="shared" si="3"/>
        <v>28.571428571428566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-3</v>
      </c>
      <c r="N35" s="5">
        <f t="shared" si="2"/>
        <v>0</v>
      </c>
      <c r="O35" s="10">
        <f t="shared" si="9"/>
        <v>2.285714285714285</v>
      </c>
      <c r="P35" s="5">
        <f t="shared" si="3"/>
        <v>28.571428571428566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6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2.285714285714285</v>
      </c>
      <c r="P36" s="5">
        <f aca="true" t="shared" si="13" ref="P36:P67">O36*100/$N$103</f>
        <v>28.571428571428566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2.285714285714285</v>
      </c>
      <c r="P37" s="5">
        <f t="shared" si="13"/>
        <v>28.571428571428566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5</v>
      </c>
      <c r="M38" s="9">
        <f t="shared" si="17"/>
        <v>-4</v>
      </c>
      <c r="N38" s="5">
        <f t="shared" si="12"/>
        <v>-1.1428571428571428</v>
      </c>
      <c r="O38" s="10">
        <f t="shared" si="18"/>
        <v>1.1428571428571423</v>
      </c>
      <c r="P38" s="5">
        <f t="shared" si="13"/>
        <v>14.28571428571428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-4</v>
      </c>
      <c r="N39" s="5">
        <f t="shared" si="12"/>
        <v>0</v>
      </c>
      <c r="O39" s="10">
        <f t="shared" si="18"/>
        <v>1.1428571428571423</v>
      </c>
      <c r="P39" s="5">
        <f t="shared" si="13"/>
        <v>14.28571428571428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-4</v>
      </c>
      <c r="N40" s="5">
        <f t="shared" si="12"/>
        <v>0</v>
      </c>
      <c r="O40" s="10">
        <f t="shared" si="18"/>
        <v>1.1428571428571423</v>
      </c>
      <c r="P40" s="5">
        <f t="shared" si="13"/>
        <v>14.28571428571428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5</v>
      </c>
      <c r="M41" s="9">
        <f t="shared" si="17"/>
        <v>-4</v>
      </c>
      <c r="N41" s="5">
        <f t="shared" si="12"/>
        <v>0</v>
      </c>
      <c r="O41" s="10">
        <f t="shared" si="18"/>
        <v>1.1428571428571423</v>
      </c>
      <c r="P41" s="5">
        <f t="shared" si="13"/>
        <v>14.28571428571428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5</v>
      </c>
      <c r="M42" s="9">
        <f t="shared" si="17"/>
        <v>-4</v>
      </c>
      <c r="N42" s="5">
        <f t="shared" si="12"/>
        <v>0</v>
      </c>
      <c r="O42" s="10">
        <f t="shared" si="18"/>
        <v>1.1428571428571423</v>
      </c>
      <c r="P42" s="5">
        <f t="shared" si="13"/>
        <v>14.28571428571428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5</v>
      </c>
      <c r="M43" s="9">
        <f t="shared" si="17"/>
        <v>-4</v>
      </c>
      <c r="N43" s="5">
        <f t="shared" si="12"/>
        <v>0</v>
      </c>
      <c r="O43" s="10">
        <f t="shared" si="18"/>
        <v>1.1428571428571423</v>
      </c>
      <c r="P43" s="5">
        <f t="shared" si="13"/>
        <v>14.28571428571428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5</v>
      </c>
      <c r="M44" s="9">
        <f t="shared" si="17"/>
        <v>-4</v>
      </c>
      <c r="N44" s="5">
        <f t="shared" si="12"/>
        <v>0</v>
      </c>
      <c r="O44" s="10">
        <f t="shared" si="18"/>
        <v>1.1428571428571423</v>
      </c>
      <c r="P44" s="5">
        <f t="shared" si="13"/>
        <v>14.28571428571428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5</v>
      </c>
      <c r="M45" s="9">
        <f t="shared" si="17"/>
        <v>-4</v>
      </c>
      <c r="N45" s="5">
        <f t="shared" si="12"/>
        <v>0</v>
      </c>
      <c r="O45" s="10">
        <f t="shared" si="18"/>
        <v>1.1428571428571423</v>
      </c>
      <c r="P45" s="5">
        <f t="shared" si="13"/>
        <v>14.28571428571428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-4</v>
      </c>
      <c r="N46" s="5">
        <f t="shared" si="12"/>
        <v>0</v>
      </c>
      <c r="O46" s="10">
        <f t="shared" si="18"/>
        <v>1.1428571428571423</v>
      </c>
      <c r="P46" s="5">
        <f t="shared" si="13"/>
        <v>14.28571428571428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5</v>
      </c>
      <c r="M47" s="9">
        <f t="shared" si="17"/>
        <v>-4</v>
      </c>
      <c r="N47" s="5">
        <f t="shared" si="12"/>
        <v>0</v>
      </c>
      <c r="O47" s="10">
        <f t="shared" si="18"/>
        <v>1.1428571428571423</v>
      </c>
      <c r="P47" s="5">
        <f t="shared" si="13"/>
        <v>14.28571428571428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3</v>
      </c>
      <c r="I48"/>
      <c r="J48" s="9">
        <f t="shared" si="10"/>
        <v>0</v>
      </c>
      <c r="K48" s="9">
        <f t="shared" si="11"/>
        <v>3</v>
      </c>
      <c r="L48" s="9">
        <f t="shared" si="16"/>
        <v>5</v>
      </c>
      <c r="M48" s="9">
        <f t="shared" si="17"/>
        <v>-1</v>
      </c>
      <c r="N48" s="5">
        <f t="shared" si="12"/>
        <v>3.4285714285714284</v>
      </c>
      <c r="O48" s="10">
        <f t="shared" si="18"/>
        <v>4.571428571428571</v>
      </c>
      <c r="P48" s="5">
        <f t="shared" si="13"/>
        <v>57.14285714285714</v>
      </c>
      <c r="Q48" s="9">
        <f t="shared" si="14"/>
        <v>0</v>
      </c>
      <c r="R48" s="9">
        <f t="shared" si="15"/>
        <v>3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5</v>
      </c>
      <c r="M49" s="9">
        <f t="shared" si="17"/>
        <v>-1</v>
      </c>
      <c r="N49" s="5">
        <f t="shared" si="12"/>
        <v>0</v>
      </c>
      <c r="O49" s="10">
        <f t="shared" si="18"/>
        <v>4.571428571428571</v>
      </c>
      <c r="P49" s="5">
        <f t="shared" si="13"/>
        <v>57.14285714285714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-1</v>
      </c>
      <c r="N50" s="5">
        <f t="shared" si="12"/>
        <v>0</v>
      </c>
      <c r="O50" s="10">
        <f t="shared" si="18"/>
        <v>4.571428571428571</v>
      </c>
      <c r="P50" s="5">
        <f t="shared" si="13"/>
        <v>57.14285714285714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-1</v>
      </c>
      <c r="N51" s="5">
        <f t="shared" si="12"/>
        <v>0</v>
      </c>
      <c r="O51" s="10">
        <f t="shared" si="18"/>
        <v>4.571428571428571</v>
      </c>
      <c r="P51" s="5">
        <f t="shared" si="13"/>
        <v>57.14285714285714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0</v>
      </c>
      <c r="N52" s="5">
        <f t="shared" si="12"/>
        <v>1.1428571428571428</v>
      </c>
      <c r="O52" s="10">
        <f t="shared" si="18"/>
        <v>5.7142857142857135</v>
      </c>
      <c r="P52" s="5">
        <f t="shared" si="13"/>
        <v>71.42857142857142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0</v>
      </c>
      <c r="N53" s="5">
        <f t="shared" si="12"/>
        <v>0</v>
      </c>
      <c r="O53" s="10">
        <f t="shared" si="18"/>
        <v>5.7142857142857135</v>
      </c>
      <c r="P53" s="5">
        <f t="shared" si="13"/>
        <v>71.42857142857142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0</v>
      </c>
      <c r="N54" s="5">
        <f t="shared" si="12"/>
        <v>0</v>
      </c>
      <c r="O54" s="10">
        <f t="shared" si="18"/>
        <v>5.7142857142857135</v>
      </c>
      <c r="P54" s="5">
        <f t="shared" si="13"/>
        <v>71.42857142857142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5</v>
      </c>
      <c r="M55" s="9">
        <f t="shared" si="17"/>
        <v>-1</v>
      </c>
      <c r="N55" s="5">
        <f t="shared" si="12"/>
        <v>-1.1428571428571428</v>
      </c>
      <c r="O55" s="10">
        <f t="shared" si="18"/>
        <v>4.571428571428571</v>
      </c>
      <c r="P55" s="5">
        <f t="shared" si="13"/>
        <v>57.14285714285714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5</v>
      </c>
      <c r="M56" s="9">
        <f t="shared" si="17"/>
        <v>-1</v>
      </c>
      <c r="N56" s="5">
        <f t="shared" si="12"/>
        <v>0</v>
      </c>
      <c r="O56" s="10">
        <f t="shared" si="18"/>
        <v>4.571428571428571</v>
      </c>
      <c r="P56" s="5">
        <f t="shared" si="13"/>
        <v>57.14285714285714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5</v>
      </c>
      <c r="M57" s="9">
        <f t="shared" si="17"/>
        <v>-1</v>
      </c>
      <c r="N57" s="5">
        <f t="shared" si="12"/>
        <v>0</v>
      </c>
      <c r="O57" s="10">
        <f t="shared" si="18"/>
        <v>4.571428571428571</v>
      </c>
      <c r="P57" s="5">
        <f t="shared" si="13"/>
        <v>57.14285714285714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-1</v>
      </c>
      <c r="N58" s="5">
        <f t="shared" si="12"/>
        <v>0</v>
      </c>
      <c r="O58" s="10">
        <f t="shared" si="18"/>
        <v>4.571428571428571</v>
      </c>
      <c r="P58" s="5">
        <f t="shared" si="13"/>
        <v>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5</v>
      </c>
      <c r="M59" s="9">
        <f t="shared" si="17"/>
        <v>-2</v>
      </c>
      <c r="N59" s="5">
        <f t="shared" si="12"/>
        <v>-1.1428571428571428</v>
      </c>
      <c r="O59" s="10">
        <f t="shared" si="18"/>
        <v>3.4285714285714284</v>
      </c>
      <c r="P59" s="5">
        <f t="shared" si="13"/>
        <v>42.857142857142854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-2</v>
      </c>
      <c r="N60" s="5">
        <f t="shared" si="12"/>
        <v>0</v>
      </c>
      <c r="O60" s="10">
        <f t="shared" si="18"/>
        <v>3.4285714285714284</v>
      </c>
      <c r="P60" s="5">
        <f t="shared" si="13"/>
        <v>42.857142857142854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-2</v>
      </c>
      <c r="N61" s="5">
        <f t="shared" si="12"/>
        <v>0</v>
      </c>
      <c r="O61" s="10">
        <f t="shared" si="18"/>
        <v>3.4285714285714284</v>
      </c>
      <c r="P61" s="5">
        <f t="shared" si="13"/>
        <v>42.857142857142854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>
        <v>1</v>
      </c>
      <c r="I62"/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-2</v>
      </c>
      <c r="N62" s="5">
        <f t="shared" si="12"/>
        <v>0</v>
      </c>
      <c r="O62" s="10">
        <f t="shared" si="18"/>
        <v>3.4285714285714284</v>
      </c>
      <c r="P62" s="5">
        <f t="shared" si="13"/>
        <v>42.857142857142854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-2</v>
      </c>
      <c r="N63" s="5">
        <f t="shared" si="12"/>
        <v>0</v>
      </c>
      <c r="O63" s="10">
        <f t="shared" si="18"/>
        <v>3.4285714285714284</v>
      </c>
      <c r="P63" s="5">
        <f t="shared" si="13"/>
        <v>42.857142857142854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>
        <v>1</v>
      </c>
      <c r="D64"/>
      <c r="E64"/>
      <c r="F64">
        <v>1</v>
      </c>
      <c r="G64"/>
      <c r="H64"/>
      <c r="I64">
        <v>1</v>
      </c>
      <c r="J64" s="9">
        <f t="shared" si="10"/>
        <v>-2</v>
      </c>
      <c r="K64" s="9">
        <f t="shared" si="11"/>
        <v>0</v>
      </c>
      <c r="L64" s="9">
        <f t="shared" si="16"/>
        <v>3</v>
      </c>
      <c r="M64" s="9">
        <f t="shared" si="17"/>
        <v>-2</v>
      </c>
      <c r="N64" s="5">
        <f t="shared" si="12"/>
        <v>-2.2857142857142856</v>
      </c>
      <c r="O64" s="10">
        <f t="shared" si="18"/>
        <v>1.1428571428571428</v>
      </c>
      <c r="P64" s="5">
        <f t="shared" si="13"/>
        <v>14.285714285714285</v>
      </c>
      <c r="Q64" s="9">
        <f t="shared" si="14"/>
        <v>3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3</v>
      </c>
      <c r="M65" s="9">
        <f t="shared" si="17"/>
        <v>-2</v>
      </c>
      <c r="N65" s="5">
        <f t="shared" si="12"/>
        <v>0</v>
      </c>
      <c r="O65" s="10">
        <f t="shared" si="18"/>
        <v>1.1428571428571428</v>
      </c>
      <c r="P65" s="5">
        <f t="shared" si="13"/>
        <v>14.285714285714285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4</v>
      </c>
      <c r="M66" s="9">
        <f t="shared" si="17"/>
        <v>-2</v>
      </c>
      <c r="N66" s="5">
        <f t="shared" si="12"/>
        <v>1.1428571428571428</v>
      </c>
      <c r="O66" s="10">
        <f t="shared" si="18"/>
        <v>2.2857142857142856</v>
      </c>
      <c r="P66" s="5">
        <f t="shared" si="13"/>
        <v>28.57142857142857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4</v>
      </c>
      <c r="M67" s="9">
        <f t="shared" si="17"/>
        <v>-2</v>
      </c>
      <c r="N67" s="5">
        <f t="shared" si="12"/>
        <v>0</v>
      </c>
      <c r="O67" s="10">
        <f t="shared" si="18"/>
        <v>2.2857142857142856</v>
      </c>
      <c r="P67" s="5">
        <f t="shared" si="13"/>
        <v>28.57142857142857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4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2.2857142857142856</v>
      </c>
      <c r="P68" s="5">
        <f aca="true" t="shared" si="22" ref="P68:P99">O68*100/$N$103</f>
        <v>28.57142857142857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5</v>
      </c>
      <c r="M69" s="9">
        <f aca="true" t="shared" si="26" ref="M69:M101">M68+K69</f>
        <v>-2</v>
      </c>
      <c r="N69" s="5">
        <f t="shared" si="21"/>
        <v>1.1428571428571428</v>
      </c>
      <c r="O69" s="10">
        <f aca="true" t="shared" si="27" ref="O69:O100">O68+N69</f>
        <v>3.4285714285714284</v>
      </c>
      <c r="P69" s="5">
        <f t="shared" si="22"/>
        <v>42.857142857142854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5</v>
      </c>
      <c r="M70" s="9">
        <f t="shared" si="26"/>
        <v>-2</v>
      </c>
      <c r="N70" s="5">
        <f t="shared" si="21"/>
        <v>0</v>
      </c>
      <c r="O70" s="10">
        <f t="shared" si="27"/>
        <v>3.4285714285714284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2</v>
      </c>
      <c r="E71"/>
      <c r="F71"/>
      <c r="G71"/>
      <c r="H71">
        <v>1</v>
      </c>
      <c r="I71"/>
      <c r="J71" s="9">
        <f t="shared" si="19"/>
        <v>2</v>
      </c>
      <c r="K71" s="9">
        <f t="shared" si="20"/>
        <v>1</v>
      </c>
      <c r="L71" s="9">
        <f t="shared" si="25"/>
        <v>7</v>
      </c>
      <c r="M71" s="9">
        <f t="shared" si="26"/>
        <v>-1</v>
      </c>
      <c r="N71" s="5">
        <f t="shared" si="21"/>
        <v>3.4285714285714284</v>
      </c>
      <c r="O71" s="10">
        <f t="shared" si="27"/>
        <v>6.857142857142857</v>
      </c>
      <c r="P71" s="5">
        <f t="shared" si="22"/>
        <v>85.71428571428571</v>
      </c>
      <c r="Q71" s="9">
        <f t="shared" si="23"/>
        <v>0</v>
      </c>
      <c r="R71" s="9">
        <f t="shared" si="24"/>
        <v>3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7</v>
      </c>
      <c r="M72" s="9">
        <f t="shared" si="26"/>
        <v>-1</v>
      </c>
      <c r="N72" s="5">
        <f t="shared" si="21"/>
        <v>0</v>
      </c>
      <c r="O72" s="10">
        <f t="shared" si="27"/>
        <v>6.857142857142857</v>
      </c>
      <c r="P72" s="5">
        <f t="shared" si="22"/>
        <v>85.71428571428571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7</v>
      </c>
      <c r="M73" s="9">
        <f t="shared" si="26"/>
        <v>-1</v>
      </c>
      <c r="N73" s="5">
        <f t="shared" si="21"/>
        <v>0</v>
      </c>
      <c r="O73" s="10">
        <f t="shared" si="27"/>
        <v>6.857142857142857</v>
      </c>
      <c r="P73" s="5">
        <f t="shared" si="22"/>
        <v>85.71428571428571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7</v>
      </c>
      <c r="M74" s="9">
        <f t="shared" si="26"/>
        <v>-1</v>
      </c>
      <c r="N74" s="5">
        <f t="shared" si="21"/>
        <v>0</v>
      </c>
      <c r="O74" s="10">
        <f t="shared" si="27"/>
        <v>6.857142857142857</v>
      </c>
      <c r="P74" s="5">
        <f t="shared" si="22"/>
        <v>85.71428571428571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7</v>
      </c>
      <c r="M75" s="9">
        <f t="shared" si="26"/>
        <v>-1</v>
      </c>
      <c r="N75" s="5">
        <f t="shared" si="21"/>
        <v>0</v>
      </c>
      <c r="O75" s="10">
        <f t="shared" si="27"/>
        <v>6.857142857142857</v>
      </c>
      <c r="P75" s="5">
        <f t="shared" si="22"/>
        <v>85.71428571428571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>
        <v>1</v>
      </c>
      <c r="I76"/>
      <c r="J76" s="9">
        <f t="shared" si="19"/>
        <v>1</v>
      </c>
      <c r="K76" s="9">
        <f t="shared" si="20"/>
        <v>1</v>
      </c>
      <c r="L76" s="9">
        <f t="shared" si="25"/>
        <v>8</v>
      </c>
      <c r="M76" s="9">
        <f t="shared" si="26"/>
        <v>0</v>
      </c>
      <c r="N76" s="5">
        <f t="shared" si="21"/>
        <v>2.2857142857142856</v>
      </c>
      <c r="O76" s="10">
        <f t="shared" si="27"/>
        <v>9.142857142857142</v>
      </c>
      <c r="P76" s="5">
        <f t="shared" si="22"/>
        <v>114.28571428571428</v>
      </c>
      <c r="Q76" s="9">
        <f t="shared" si="23"/>
        <v>0</v>
      </c>
      <c r="R76" s="9">
        <f t="shared" si="24"/>
        <v>2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0</v>
      </c>
      <c r="N77" s="5">
        <f t="shared" si="21"/>
        <v>0</v>
      </c>
      <c r="O77" s="10">
        <f t="shared" si="27"/>
        <v>9.142857142857142</v>
      </c>
      <c r="P77" s="5">
        <f t="shared" si="22"/>
        <v>114.28571428571428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8</v>
      </c>
      <c r="M78" s="9">
        <f t="shared" si="26"/>
        <v>0</v>
      </c>
      <c r="N78" s="5">
        <f t="shared" si="21"/>
        <v>0</v>
      </c>
      <c r="O78" s="10">
        <f t="shared" si="27"/>
        <v>9.142857142857142</v>
      </c>
      <c r="P78" s="5">
        <f t="shared" si="22"/>
        <v>114.28571428571428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8</v>
      </c>
      <c r="M79" s="9">
        <f t="shared" si="26"/>
        <v>0</v>
      </c>
      <c r="N79" s="5">
        <f t="shared" si="21"/>
        <v>0</v>
      </c>
      <c r="O79" s="10">
        <f t="shared" si="27"/>
        <v>9.142857142857142</v>
      </c>
      <c r="P79" s="5">
        <f t="shared" si="22"/>
        <v>114.28571428571428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8</v>
      </c>
      <c r="M80" s="9">
        <f t="shared" si="26"/>
        <v>0</v>
      </c>
      <c r="N80" s="5">
        <f t="shared" si="21"/>
        <v>0</v>
      </c>
      <c r="O80" s="10">
        <f t="shared" si="27"/>
        <v>9.142857142857142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8</v>
      </c>
      <c r="M81" s="9">
        <f t="shared" si="26"/>
        <v>0</v>
      </c>
      <c r="N81" s="5">
        <f t="shared" si="21"/>
        <v>0</v>
      </c>
      <c r="O81" s="10">
        <f t="shared" si="27"/>
        <v>9.142857142857142</v>
      </c>
      <c r="P81" s="5">
        <f t="shared" si="22"/>
        <v>114.28571428571428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8</v>
      </c>
      <c r="M82" s="9">
        <f t="shared" si="26"/>
        <v>0</v>
      </c>
      <c r="N82" s="5">
        <f t="shared" si="21"/>
        <v>0</v>
      </c>
      <c r="O82" s="10">
        <f t="shared" si="27"/>
        <v>9.142857142857142</v>
      </c>
      <c r="P82" s="5">
        <f t="shared" si="22"/>
        <v>114.28571428571428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8</v>
      </c>
      <c r="M83" s="9">
        <f t="shared" si="26"/>
        <v>0</v>
      </c>
      <c r="N83" s="5">
        <f t="shared" si="21"/>
        <v>0</v>
      </c>
      <c r="O83" s="10">
        <f t="shared" si="27"/>
        <v>9.142857142857142</v>
      </c>
      <c r="P83" s="5">
        <f t="shared" si="22"/>
        <v>114.28571428571428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8</v>
      </c>
      <c r="M84" s="9">
        <f t="shared" si="26"/>
        <v>0</v>
      </c>
      <c r="N84" s="5">
        <f t="shared" si="21"/>
        <v>0</v>
      </c>
      <c r="O84" s="10">
        <f t="shared" si="27"/>
        <v>9.142857142857142</v>
      </c>
      <c r="P84" s="5">
        <f t="shared" si="22"/>
        <v>114.28571428571428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8</v>
      </c>
      <c r="M85" s="9">
        <f t="shared" si="26"/>
        <v>0</v>
      </c>
      <c r="N85" s="5">
        <f t="shared" si="21"/>
        <v>0</v>
      </c>
      <c r="O85" s="10">
        <f t="shared" si="27"/>
        <v>9.142857142857142</v>
      </c>
      <c r="P85" s="5">
        <f t="shared" si="22"/>
        <v>114.28571428571428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8</v>
      </c>
      <c r="M86" s="9">
        <f t="shared" si="26"/>
        <v>0</v>
      </c>
      <c r="N86" s="5">
        <f t="shared" si="21"/>
        <v>0</v>
      </c>
      <c r="O86" s="10">
        <f t="shared" si="27"/>
        <v>9.142857142857142</v>
      </c>
      <c r="P86" s="5">
        <f t="shared" si="22"/>
        <v>114.28571428571428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8</v>
      </c>
      <c r="M87" s="9">
        <f t="shared" si="26"/>
        <v>0</v>
      </c>
      <c r="N87" s="5">
        <f t="shared" si="21"/>
        <v>0</v>
      </c>
      <c r="O87" s="10">
        <f t="shared" si="27"/>
        <v>9.142857142857142</v>
      </c>
      <c r="P87" s="5">
        <f t="shared" si="22"/>
        <v>114.28571428571428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0</v>
      </c>
      <c r="N88" s="5">
        <f t="shared" si="21"/>
        <v>0</v>
      </c>
      <c r="O88" s="10">
        <f t="shared" si="27"/>
        <v>9.142857142857142</v>
      </c>
      <c r="P88" s="5">
        <f t="shared" si="22"/>
        <v>114.28571428571428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0</v>
      </c>
      <c r="N89" s="5">
        <f t="shared" si="21"/>
        <v>0</v>
      </c>
      <c r="O89" s="10">
        <f t="shared" si="27"/>
        <v>9.142857142857142</v>
      </c>
      <c r="P89" s="5">
        <f t="shared" si="22"/>
        <v>114.28571428571428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0</v>
      </c>
      <c r="N90" s="5">
        <f t="shared" si="21"/>
        <v>0</v>
      </c>
      <c r="O90" s="10">
        <f t="shared" si="27"/>
        <v>9.142857142857142</v>
      </c>
      <c r="P90" s="5">
        <f t="shared" si="22"/>
        <v>114.28571428571428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8</v>
      </c>
      <c r="M91" s="9">
        <f t="shared" si="26"/>
        <v>0</v>
      </c>
      <c r="N91" s="5">
        <f t="shared" si="21"/>
        <v>0</v>
      </c>
      <c r="O91" s="10">
        <f t="shared" si="27"/>
        <v>9.142857142857142</v>
      </c>
      <c r="P91" s="5">
        <f t="shared" si="22"/>
        <v>114.28571428571428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8</v>
      </c>
      <c r="M92" s="9">
        <f t="shared" si="26"/>
        <v>0</v>
      </c>
      <c r="N92" s="5">
        <f t="shared" si="21"/>
        <v>0</v>
      </c>
      <c r="O92" s="10">
        <f t="shared" si="27"/>
        <v>9.142857142857142</v>
      </c>
      <c r="P92" s="5">
        <f t="shared" si="22"/>
        <v>114.28571428571428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8</v>
      </c>
      <c r="M93" s="9">
        <f t="shared" si="26"/>
        <v>0</v>
      </c>
      <c r="N93" s="5">
        <f t="shared" si="21"/>
        <v>0</v>
      </c>
      <c r="O93" s="10">
        <f t="shared" si="27"/>
        <v>9.142857142857142</v>
      </c>
      <c r="P93" s="5">
        <f t="shared" si="22"/>
        <v>114.28571428571428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>
        <v>1</v>
      </c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8</v>
      </c>
      <c r="M94" s="9">
        <f t="shared" si="26"/>
        <v>-1</v>
      </c>
      <c r="N94" s="5">
        <f t="shared" si="21"/>
        <v>-1.1428571428571428</v>
      </c>
      <c r="O94" s="10">
        <f t="shared" si="27"/>
        <v>8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8</v>
      </c>
      <c r="M95" s="9">
        <f t="shared" si="26"/>
        <v>-1</v>
      </c>
      <c r="N95" s="5">
        <f t="shared" si="21"/>
        <v>0</v>
      </c>
      <c r="O95" s="10">
        <f t="shared" si="27"/>
        <v>8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8</v>
      </c>
      <c r="M96" s="9">
        <f t="shared" si="26"/>
        <v>-1</v>
      </c>
      <c r="N96" s="5">
        <f t="shared" si="21"/>
        <v>0</v>
      </c>
      <c r="O96" s="10">
        <f t="shared" si="27"/>
        <v>8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8</v>
      </c>
      <c r="M97" s="9">
        <f t="shared" si="26"/>
        <v>-1</v>
      </c>
      <c r="N97" s="5">
        <f t="shared" si="21"/>
        <v>0</v>
      </c>
      <c r="O97" s="10">
        <f t="shared" si="27"/>
        <v>8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8</v>
      </c>
      <c r="M98" s="9">
        <f t="shared" si="26"/>
        <v>-1</v>
      </c>
      <c r="N98" s="5">
        <f t="shared" si="21"/>
        <v>0</v>
      </c>
      <c r="O98" s="10">
        <f t="shared" si="27"/>
        <v>8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8</v>
      </c>
      <c r="M99" s="9">
        <f t="shared" si="26"/>
        <v>-1</v>
      </c>
      <c r="N99" s="5">
        <f t="shared" si="21"/>
        <v>0</v>
      </c>
      <c r="O99" s="10">
        <f t="shared" si="27"/>
        <v>8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8</v>
      </c>
      <c r="M100" s="9">
        <f t="shared" si="26"/>
        <v>-1</v>
      </c>
      <c r="N100" s="5">
        <f t="shared" si="21"/>
        <v>0</v>
      </c>
      <c r="O100" s="10">
        <f t="shared" si="27"/>
        <v>8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8</v>
      </c>
      <c r="M101" s="9">
        <f t="shared" si="26"/>
        <v>-1</v>
      </c>
      <c r="N101" s="5">
        <f t="shared" si="21"/>
        <v>0</v>
      </c>
      <c r="O101" s="10">
        <f>O100+N101</f>
        <v>8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12</v>
      </c>
      <c r="E103" s="9">
        <f t="shared" si="28"/>
        <v>1</v>
      </c>
      <c r="F103" s="9">
        <f t="shared" si="28"/>
        <v>2</v>
      </c>
      <c r="G103" s="9">
        <f t="shared" si="28"/>
        <v>8</v>
      </c>
      <c r="H103" s="9">
        <f t="shared" si="28"/>
        <v>8</v>
      </c>
      <c r="I103" s="9">
        <f t="shared" si="28"/>
        <v>1</v>
      </c>
      <c r="J103" s="9">
        <f t="shared" si="28"/>
        <v>8</v>
      </c>
      <c r="K103" s="9">
        <f t="shared" si="28"/>
        <v>-1</v>
      </c>
      <c r="N103" s="5">
        <f>SUM(N4:N101)</f>
        <v>8</v>
      </c>
      <c r="Q103" s="10">
        <f>SUM(Q4:Q101)</f>
        <v>15</v>
      </c>
      <c r="R103" s="10">
        <f>SUM(R4:R101)</f>
        <v>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-3.142857142857143</v>
      </c>
      <c r="AA4" s="5">
        <f aca="true" t="shared" si="6" ref="AA4:AA17">Z4*100/$Z$18</f>
        <v>-28.571428571428566</v>
      </c>
      <c r="AB4" s="10">
        <f>SUM(Q4:Q10)+SUM(R4:R10)</f>
        <v>6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29</v>
      </c>
      <c r="W5"/>
      <c r="X5"/>
      <c r="Y5" s="1" t="s">
        <v>30</v>
      </c>
      <c r="Z5" s="10">
        <f>SUM(N11:N17)</f>
        <v>-3.142857142857143</v>
      </c>
      <c r="AA5" s="5">
        <f t="shared" si="6"/>
        <v>-28.571428571428566</v>
      </c>
      <c r="AB5" s="10">
        <f>SUM(Q11:Q17)+SUM(R11:R17)</f>
        <v>2</v>
      </c>
      <c r="AC5" s="10">
        <f>100*SUM(R11:R17)/AB5</f>
        <v>0</v>
      </c>
    </row>
    <row r="6" spans="1:29" ht="15">
      <c r="A6" s="12">
        <v>32749</v>
      </c>
      <c r="B6">
        <v>1</v>
      </c>
      <c r="C6">
        <v>1</v>
      </c>
      <c r="D6">
        <v>2</v>
      </c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2</v>
      </c>
      <c r="R6" s="9">
        <f t="shared" si="5"/>
        <v>2</v>
      </c>
      <c r="T6" s="8" t="s">
        <v>31</v>
      </c>
      <c r="V6" s="9">
        <f>Q103</f>
        <v>22</v>
      </c>
      <c r="W6"/>
      <c r="X6" s="1" t="s">
        <v>32</v>
      </c>
      <c r="Z6" s="10">
        <f>SUM(N18:N24)</f>
        <v>3.1428571428571432</v>
      </c>
      <c r="AA6" s="5">
        <f t="shared" si="6"/>
        <v>28.571428571428573</v>
      </c>
      <c r="AB6" s="10">
        <f>SUM(Q18:Q24)+SUM(R18:R24)</f>
        <v>10</v>
      </c>
      <c r="AC6" s="10">
        <f>100*SUM(R18:R24)/AB6</f>
        <v>60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56.86274509803921</v>
      </c>
      <c r="W7"/>
      <c r="Y7" s="1" t="s">
        <v>34</v>
      </c>
      <c r="Z7" s="10">
        <f>SUM(N25:N31)</f>
        <v>1.5714285714285716</v>
      </c>
      <c r="AA7" s="5">
        <f t="shared" si="6"/>
        <v>14.285714285714286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3.142857142857143</v>
      </c>
      <c r="AA9" s="5">
        <f t="shared" si="6"/>
        <v>28.571428571428566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-1</v>
      </c>
      <c r="M10" s="9">
        <f t="shared" si="8"/>
        <v>-1</v>
      </c>
      <c r="N10" s="5">
        <f t="shared" si="2"/>
        <v>-3.142857142857143</v>
      </c>
      <c r="O10" s="10">
        <f t="shared" si="9"/>
        <v>-3.142857142857143</v>
      </c>
      <c r="P10" s="5">
        <f t="shared" si="3"/>
        <v>-28.571428571428566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1.5714285714285714</v>
      </c>
      <c r="AA10" s="5">
        <f t="shared" si="6"/>
        <v>14.285714285714283</v>
      </c>
      <c r="AB10" s="10">
        <f>SUM(Q46:Q52)+SUM(R46:R52)</f>
        <v>9</v>
      </c>
      <c r="AC10" s="10">
        <f>100*SUM(R46:R52)/AB10</f>
        <v>55.55555555555556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-1</v>
      </c>
      <c r="N11" s="5">
        <f t="shared" si="2"/>
        <v>0</v>
      </c>
      <c r="O11" s="10">
        <f t="shared" si="9"/>
        <v>-3.142857142857143</v>
      </c>
      <c r="P11" s="5">
        <f t="shared" si="3"/>
        <v>-28.571428571428566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22.22222222222222</v>
      </c>
      <c r="W11"/>
      <c r="Y11" s="8" t="s">
        <v>40</v>
      </c>
      <c r="Z11" s="10">
        <f>SUM(N53:N59)</f>
        <v>3.142857142857143</v>
      </c>
      <c r="AA11" s="5">
        <f t="shared" si="6"/>
        <v>28.571428571428566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-1</v>
      </c>
      <c r="N12" s="5">
        <f t="shared" si="2"/>
        <v>0</v>
      </c>
      <c r="O12" s="10">
        <f t="shared" si="9"/>
        <v>-3.142857142857143</v>
      </c>
      <c r="P12" s="5">
        <f t="shared" si="3"/>
        <v>-28.571428571428566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20.689655172413794</v>
      </c>
      <c r="W12"/>
      <c r="X12" s="8" t="s">
        <v>42</v>
      </c>
      <c r="Z12" s="10">
        <f>SUM(N60:N66)</f>
        <v>-1.5714285714285714</v>
      </c>
      <c r="AA12" s="5">
        <f t="shared" si="6"/>
        <v>-14.285714285714283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-1</v>
      </c>
      <c r="N13" s="5">
        <f t="shared" si="2"/>
        <v>0</v>
      </c>
      <c r="O13" s="10">
        <f t="shared" si="9"/>
        <v>-3.142857142857143</v>
      </c>
      <c r="P13" s="5">
        <f t="shared" si="3"/>
        <v>-28.571428571428566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-1.5714285714285714</v>
      </c>
      <c r="AA13" s="5">
        <f t="shared" si="6"/>
        <v>-14.285714285714283</v>
      </c>
      <c r="AB13" s="10">
        <f>SUM(Q67:Q73)+SUM(R67:R73)</f>
        <v>3</v>
      </c>
      <c r="AC13" s="10">
        <f>100*SUM(R67:R73)/AB13</f>
        <v>33.333333333333336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-3.142857142857143</v>
      </c>
      <c r="P14" s="5">
        <f t="shared" si="3"/>
        <v>-28.571428571428566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4.714285714285714</v>
      </c>
      <c r="AA14" s="5">
        <f t="shared" si="6"/>
        <v>42.857142857142854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-3.142857142857143</v>
      </c>
      <c r="P15" s="5">
        <f t="shared" si="3"/>
        <v>-28.571428571428566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-3.142857142857143</v>
      </c>
      <c r="P16" s="5">
        <f t="shared" si="3"/>
        <v>-28.571428571428566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1</v>
      </c>
      <c r="D17" s="11"/>
      <c r="E17" s="11"/>
      <c r="F17" s="11">
        <v>1</v>
      </c>
      <c r="G17"/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-2</v>
      </c>
      <c r="M17" s="9">
        <f t="shared" si="8"/>
        <v>-2</v>
      </c>
      <c r="N17" s="5">
        <f t="shared" si="2"/>
        <v>-3.142857142857143</v>
      </c>
      <c r="O17" s="10">
        <f t="shared" si="9"/>
        <v>-6.285714285714286</v>
      </c>
      <c r="P17" s="5">
        <f t="shared" si="3"/>
        <v>-57.14285714285713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3.142857142857143</v>
      </c>
      <c r="AA17" s="5">
        <f t="shared" si="6"/>
        <v>28.571428571428566</v>
      </c>
      <c r="AB17" s="10">
        <f>SUM(Q95:Q101)+SUM(R95:R101)</f>
        <v>2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8"/>
        <v>-2</v>
      </c>
      <c r="N18" s="5">
        <f t="shared" si="2"/>
        <v>0</v>
      </c>
      <c r="O18" s="10">
        <f t="shared" si="9"/>
        <v>-6.285714285714286</v>
      </c>
      <c r="P18" s="5">
        <f t="shared" si="3"/>
        <v>-57.14285714285713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>
        <v>1</v>
      </c>
      <c r="G19"/>
      <c r="H19"/>
      <c r="I19"/>
      <c r="J19" s="9">
        <f t="shared" si="0"/>
        <v>0</v>
      </c>
      <c r="K19" s="9">
        <f t="shared" si="1"/>
        <v>-1</v>
      </c>
      <c r="L19" s="9">
        <f t="shared" si="7"/>
        <v>-2</v>
      </c>
      <c r="M19" s="9">
        <f t="shared" si="8"/>
        <v>-3</v>
      </c>
      <c r="N19" s="5">
        <f t="shared" si="2"/>
        <v>-1.5714285714285714</v>
      </c>
      <c r="O19" s="10">
        <f t="shared" si="9"/>
        <v>-7.857142857142857</v>
      </c>
      <c r="P19" s="5">
        <f t="shared" si="3"/>
        <v>-71.42857142857142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-2</v>
      </c>
      <c r="M20" s="9">
        <f t="shared" si="8"/>
        <v>-3</v>
      </c>
      <c r="N20" s="5">
        <f t="shared" si="2"/>
        <v>0</v>
      </c>
      <c r="O20" s="10">
        <f t="shared" si="9"/>
        <v>-7.857142857142857</v>
      </c>
      <c r="P20" s="5">
        <f t="shared" si="3"/>
        <v>-71.42857142857142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8"/>
        <v>-3</v>
      </c>
      <c r="N21" s="5">
        <f t="shared" si="2"/>
        <v>0</v>
      </c>
      <c r="O21" s="10">
        <f t="shared" si="9"/>
        <v>-7.857142857142857</v>
      </c>
      <c r="P21" s="5">
        <f t="shared" si="3"/>
        <v>-71.42857142857142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3</v>
      </c>
      <c r="E22">
        <v>1</v>
      </c>
      <c r="F22">
        <v>1</v>
      </c>
      <c r="G22"/>
      <c r="H22"/>
      <c r="I22"/>
      <c r="J22" s="9">
        <f t="shared" si="0"/>
        <v>4</v>
      </c>
      <c r="K22" s="9">
        <f t="shared" si="1"/>
        <v>-1</v>
      </c>
      <c r="L22" s="9">
        <f t="shared" si="7"/>
        <v>2</v>
      </c>
      <c r="M22" s="9">
        <f t="shared" si="8"/>
        <v>-4</v>
      </c>
      <c r="N22" s="5">
        <f t="shared" si="2"/>
        <v>4.714285714285714</v>
      </c>
      <c r="O22" s="10">
        <f t="shared" si="9"/>
        <v>-3.1428571428571423</v>
      </c>
      <c r="P22" s="5">
        <f t="shared" si="3"/>
        <v>-28.571428571428562</v>
      </c>
      <c r="Q22" s="9">
        <f t="shared" si="4"/>
        <v>1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-3.1428571428571423</v>
      </c>
      <c r="P23" s="5">
        <f t="shared" si="3"/>
        <v>-28.571428571428562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2</v>
      </c>
      <c r="E24" s="11"/>
      <c r="F24" s="11"/>
      <c r="G24">
        <v>2</v>
      </c>
      <c r="H24" s="11"/>
      <c r="I24" s="11"/>
      <c r="J24" s="9">
        <f t="shared" si="0"/>
        <v>2</v>
      </c>
      <c r="K24" s="9">
        <f t="shared" si="1"/>
        <v>-2</v>
      </c>
      <c r="L24" s="9">
        <f t="shared" si="7"/>
        <v>4</v>
      </c>
      <c r="M24" s="9">
        <f t="shared" si="8"/>
        <v>-6</v>
      </c>
      <c r="N24" s="5">
        <f t="shared" si="2"/>
        <v>0</v>
      </c>
      <c r="O24" s="10">
        <f t="shared" si="9"/>
        <v>-3.1428571428571423</v>
      </c>
      <c r="P24" s="5">
        <f t="shared" si="3"/>
        <v>-28.571428571428562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-6</v>
      </c>
      <c r="N25" s="5">
        <f t="shared" si="2"/>
        <v>0</v>
      </c>
      <c r="O25" s="10">
        <f t="shared" si="9"/>
        <v>-3.1428571428571423</v>
      </c>
      <c r="P25" s="5">
        <f t="shared" si="3"/>
        <v>-28.571428571428562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/>
      <c r="F26"/>
      <c r="G26" s="11"/>
      <c r="H26" s="11">
        <v>3</v>
      </c>
      <c r="I26" s="11"/>
      <c r="J26" s="9">
        <f t="shared" si="0"/>
        <v>0</v>
      </c>
      <c r="K26" s="9">
        <f t="shared" si="1"/>
        <v>3</v>
      </c>
      <c r="L26" s="9">
        <f t="shared" si="7"/>
        <v>4</v>
      </c>
      <c r="M26" s="9">
        <f t="shared" si="8"/>
        <v>-3</v>
      </c>
      <c r="N26" s="5">
        <f t="shared" si="2"/>
        <v>4.714285714285714</v>
      </c>
      <c r="O26" s="10">
        <f t="shared" si="9"/>
        <v>1.571428571428572</v>
      </c>
      <c r="P26" s="5">
        <f t="shared" si="3"/>
        <v>14.285714285714288</v>
      </c>
      <c r="Q26" s="9">
        <f t="shared" si="4"/>
        <v>1</v>
      </c>
      <c r="R26" s="9">
        <f t="shared" si="5"/>
        <v>4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-3</v>
      </c>
      <c r="N27" s="5">
        <f t="shared" si="2"/>
        <v>0</v>
      </c>
      <c r="O27" s="10">
        <f t="shared" si="9"/>
        <v>1.571428571428572</v>
      </c>
      <c r="P27" s="5">
        <f t="shared" si="3"/>
        <v>14.285714285714288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>
        <v>1</v>
      </c>
      <c r="G28">
        <v>1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4</v>
      </c>
      <c r="M28" s="9">
        <f t="shared" si="8"/>
        <v>-5</v>
      </c>
      <c r="N28" s="5">
        <f t="shared" si="2"/>
        <v>-3.142857142857143</v>
      </c>
      <c r="O28" s="10">
        <f t="shared" si="9"/>
        <v>-1.5714285714285707</v>
      </c>
      <c r="P28" s="5">
        <f t="shared" si="3"/>
        <v>-14.285714285714278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-5</v>
      </c>
      <c r="N29" s="5">
        <f t="shared" si="2"/>
        <v>0</v>
      </c>
      <c r="O29" s="10">
        <f t="shared" si="9"/>
        <v>-1.5714285714285707</v>
      </c>
      <c r="P29" s="5">
        <f t="shared" si="3"/>
        <v>-14.285714285714278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-5</v>
      </c>
      <c r="N30" s="5">
        <f t="shared" si="2"/>
        <v>0</v>
      </c>
      <c r="O30" s="10">
        <f t="shared" si="9"/>
        <v>-1.5714285714285707</v>
      </c>
      <c r="P30" s="5">
        <f t="shared" si="3"/>
        <v>-14.285714285714278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>
        <v>1</v>
      </c>
      <c r="G31" s="11"/>
      <c r="H31" s="11"/>
      <c r="I31" s="11"/>
      <c r="J31" s="9">
        <f t="shared" si="0"/>
        <v>1</v>
      </c>
      <c r="K31" s="9">
        <f t="shared" si="1"/>
        <v>-1</v>
      </c>
      <c r="L31" s="9">
        <f t="shared" si="7"/>
        <v>5</v>
      </c>
      <c r="M31" s="9">
        <f t="shared" si="8"/>
        <v>-6</v>
      </c>
      <c r="N31" s="5">
        <f t="shared" si="2"/>
        <v>0</v>
      </c>
      <c r="O31" s="10">
        <f t="shared" si="9"/>
        <v>-1.5714285714285707</v>
      </c>
      <c r="P31" s="5">
        <f t="shared" si="3"/>
        <v>-14.285714285714278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-6</v>
      </c>
      <c r="N32" s="5">
        <f t="shared" si="2"/>
        <v>0</v>
      </c>
      <c r="O32" s="10">
        <f t="shared" si="9"/>
        <v>-1.5714285714285707</v>
      </c>
      <c r="P32" s="5">
        <f t="shared" si="3"/>
        <v>-14.285714285714278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-6</v>
      </c>
      <c r="N33" s="5">
        <f t="shared" si="2"/>
        <v>0</v>
      </c>
      <c r="O33" s="10">
        <f t="shared" si="9"/>
        <v>-1.5714285714285707</v>
      </c>
      <c r="P33" s="5">
        <f t="shared" si="3"/>
        <v>-14.285714285714278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-6</v>
      </c>
      <c r="N34" s="5">
        <f t="shared" si="2"/>
        <v>0</v>
      </c>
      <c r="O34" s="10">
        <f t="shared" si="9"/>
        <v>-1.5714285714285707</v>
      </c>
      <c r="P34" s="5">
        <f t="shared" si="3"/>
        <v>-14.285714285714278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-6</v>
      </c>
      <c r="N35" s="5">
        <f t="shared" si="2"/>
        <v>0</v>
      </c>
      <c r="O35" s="10">
        <f t="shared" si="9"/>
        <v>-1.5714285714285707</v>
      </c>
      <c r="P35" s="5">
        <f t="shared" si="3"/>
        <v>-14.285714285714278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5</v>
      </c>
      <c r="M36" s="9">
        <f t="shared" si="8"/>
        <v>-6</v>
      </c>
      <c r="N36" s="5">
        <f aca="true" t="shared" si="12" ref="N36:N67">(+J36+K36)*($J$103/($J$103+$K$103))</f>
        <v>0</v>
      </c>
      <c r="O36" s="10">
        <f t="shared" si="9"/>
        <v>-1.5714285714285707</v>
      </c>
      <c r="P36" s="5">
        <f aca="true" t="shared" si="13" ref="P36:P67">O36*100/$N$103</f>
        <v>-14.285714285714278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5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-1.5714285714285707</v>
      </c>
      <c r="P37" s="5">
        <f t="shared" si="13"/>
        <v>-14.285714285714278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5</v>
      </c>
      <c r="M38" s="9">
        <f t="shared" si="17"/>
        <v>-6</v>
      </c>
      <c r="N38" s="5">
        <f t="shared" si="12"/>
        <v>0</v>
      </c>
      <c r="O38" s="10">
        <f t="shared" si="18"/>
        <v>-1.5714285714285707</v>
      </c>
      <c r="P38" s="5">
        <f t="shared" si="13"/>
        <v>-14.285714285714278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-6</v>
      </c>
      <c r="N39" s="5">
        <f t="shared" si="12"/>
        <v>0</v>
      </c>
      <c r="O39" s="10">
        <f t="shared" si="18"/>
        <v>-1.5714285714285707</v>
      </c>
      <c r="P39" s="5">
        <f t="shared" si="13"/>
        <v>-14.285714285714278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-6</v>
      </c>
      <c r="N40" s="5">
        <f t="shared" si="12"/>
        <v>0</v>
      </c>
      <c r="O40" s="10">
        <f t="shared" si="18"/>
        <v>-1.5714285714285707</v>
      </c>
      <c r="P40" s="5">
        <f t="shared" si="13"/>
        <v>-14.285714285714278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>
        <v>1</v>
      </c>
      <c r="F41"/>
      <c r="G41"/>
      <c r="H41"/>
      <c r="I41">
        <v>1</v>
      </c>
      <c r="J41" s="9">
        <f t="shared" si="10"/>
        <v>1</v>
      </c>
      <c r="K41" s="9">
        <f t="shared" si="11"/>
        <v>1</v>
      </c>
      <c r="L41" s="9">
        <f t="shared" si="16"/>
        <v>6</v>
      </c>
      <c r="M41" s="9">
        <f t="shared" si="17"/>
        <v>-5</v>
      </c>
      <c r="N41" s="5">
        <f t="shared" si="12"/>
        <v>3.142857142857143</v>
      </c>
      <c r="O41" s="10">
        <f t="shared" si="18"/>
        <v>1.571428571428572</v>
      </c>
      <c r="P41" s="5">
        <f t="shared" si="13"/>
        <v>14.285714285714288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6</v>
      </c>
      <c r="M42" s="9">
        <f t="shared" si="17"/>
        <v>-5</v>
      </c>
      <c r="N42" s="5">
        <f t="shared" si="12"/>
        <v>0</v>
      </c>
      <c r="O42" s="10">
        <f t="shared" si="18"/>
        <v>1.571428571428572</v>
      </c>
      <c r="P42" s="5">
        <f t="shared" si="13"/>
        <v>14.285714285714288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6</v>
      </c>
      <c r="M43" s="9">
        <f t="shared" si="17"/>
        <v>-5</v>
      </c>
      <c r="N43" s="5">
        <f t="shared" si="12"/>
        <v>0</v>
      </c>
      <c r="O43" s="10">
        <f t="shared" si="18"/>
        <v>1.571428571428572</v>
      </c>
      <c r="P43" s="5">
        <f t="shared" si="13"/>
        <v>14.285714285714288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6</v>
      </c>
      <c r="M44" s="9">
        <f t="shared" si="17"/>
        <v>-5</v>
      </c>
      <c r="N44" s="5">
        <f t="shared" si="12"/>
        <v>0</v>
      </c>
      <c r="O44" s="10">
        <f t="shared" si="18"/>
        <v>1.571428571428572</v>
      </c>
      <c r="P44" s="5">
        <f t="shared" si="13"/>
        <v>14.285714285714288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6</v>
      </c>
      <c r="M45" s="9">
        <f t="shared" si="17"/>
        <v>-5</v>
      </c>
      <c r="N45" s="5">
        <f t="shared" si="12"/>
        <v>0</v>
      </c>
      <c r="O45" s="10">
        <f t="shared" si="18"/>
        <v>1.571428571428572</v>
      </c>
      <c r="P45" s="5">
        <f t="shared" si="13"/>
        <v>14.285714285714288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6</v>
      </c>
      <c r="M46" s="9">
        <f t="shared" si="17"/>
        <v>-5</v>
      </c>
      <c r="N46" s="5">
        <f t="shared" si="12"/>
        <v>0</v>
      </c>
      <c r="O46" s="10">
        <f t="shared" si="18"/>
        <v>1.571428571428572</v>
      </c>
      <c r="P46" s="5">
        <f t="shared" si="13"/>
        <v>14.285714285714288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6</v>
      </c>
      <c r="M47" s="9">
        <f t="shared" si="17"/>
        <v>-5</v>
      </c>
      <c r="N47" s="5">
        <f t="shared" si="12"/>
        <v>0</v>
      </c>
      <c r="O47" s="10">
        <f t="shared" si="18"/>
        <v>1.571428571428572</v>
      </c>
      <c r="P47" s="5">
        <f t="shared" si="13"/>
        <v>14.285714285714288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>
        <v>1</v>
      </c>
      <c r="F48">
        <v>1</v>
      </c>
      <c r="G48">
        <v>1</v>
      </c>
      <c r="H48"/>
      <c r="I48">
        <v>1</v>
      </c>
      <c r="J48" s="9">
        <f t="shared" si="10"/>
        <v>0</v>
      </c>
      <c r="K48" s="9">
        <f t="shared" si="11"/>
        <v>-1</v>
      </c>
      <c r="L48" s="9">
        <f t="shared" si="16"/>
        <v>6</v>
      </c>
      <c r="M48" s="9">
        <f t="shared" si="17"/>
        <v>-6</v>
      </c>
      <c r="N48" s="5">
        <f t="shared" si="12"/>
        <v>-1.5714285714285714</v>
      </c>
      <c r="O48" s="10">
        <f t="shared" si="18"/>
        <v>0</v>
      </c>
      <c r="P48" s="5">
        <f t="shared" si="13"/>
        <v>0</v>
      </c>
      <c r="Q48" s="9">
        <f t="shared" si="14"/>
        <v>3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-6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7</v>
      </c>
      <c r="M50" s="9">
        <f t="shared" si="17"/>
        <v>-6</v>
      </c>
      <c r="N50" s="5">
        <f t="shared" si="12"/>
        <v>1.5714285714285714</v>
      </c>
      <c r="O50" s="10">
        <f t="shared" si="18"/>
        <v>1.5714285714285714</v>
      </c>
      <c r="P50" s="5">
        <f t="shared" si="13"/>
        <v>14.285714285714283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-6</v>
      </c>
      <c r="N51" s="5">
        <f t="shared" si="12"/>
        <v>0</v>
      </c>
      <c r="O51" s="10">
        <f t="shared" si="18"/>
        <v>1.5714285714285714</v>
      </c>
      <c r="P51" s="5">
        <f t="shared" si="13"/>
        <v>14.285714285714283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7</v>
      </c>
      <c r="M52" s="9">
        <f t="shared" si="17"/>
        <v>-5</v>
      </c>
      <c r="N52" s="5">
        <f t="shared" si="12"/>
        <v>1.5714285714285714</v>
      </c>
      <c r="O52" s="10">
        <f t="shared" si="18"/>
        <v>3.142857142857143</v>
      </c>
      <c r="P52" s="5">
        <f t="shared" si="13"/>
        <v>28.571428571428566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-5</v>
      </c>
      <c r="N53" s="5">
        <f t="shared" si="12"/>
        <v>0</v>
      </c>
      <c r="O53" s="10">
        <f t="shared" si="18"/>
        <v>3.142857142857143</v>
      </c>
      <c r="P53" s="5">
        <f t="shared" si="13"/>
        <v>28.571428571428566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-5</v>
      </c>
      <c r="N54" s="5">
        <f t="shared" si="12"/>
        <v>0</v>
      </c>
      <c r="O54" s="10">
        <f t="shared" si="18"/>
        <v>3.142857142857143</v>
      </c>
      <c r="P54" s="5">
        <f t="shared" si="13"/>
        <v>28.571428571428566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-5</v>
      </c>
      <c r="N55" s="5">
        <f t="shared" si="12"/>
        <v>0</v>
      </c>
      <c r="O55" s="10">
        <f t="shared" si="18"/>
        <v>3.142857142857143</v>
      </c>
      <c r="P55" s="5">
        <f t="shared" si="13"/>
        <v>28.571428571428566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7</v>
      </c>
      <c r="M56" s="9">
        <f t="shared" si="17"/>
        <v>-5</v>
      </c>
      <c r="N56" s="5">
        <f t="shared" si="12"/>
        <v>0</v>
      </c>
      <c r="O56" s="10">
        <f t="shared" si="18"/>
        <v>3.142857142857143</v>
      </c>
      <c r="P56" s="5">
        <f t="shared" si="13"/>
        <v>28.571428571428566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-5</v>
      </c>
      <c r="N57" s="5">
        <f t="shared" si="12"/>
        <v>0</v>
      </c>
      <c r="O57" s="10">
        <f t="shared" si="18"/>
        <v>3.142857142857143</v>
      </c>
      <c r="P57" s="5">
        <f t="shared" si="13"/>
        <v>28.571428571428566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7</v>
      </c>
      <c r="M58" s="9">
        <f t="shared" si="17"/>
        <v>-5</v>
      </c>
      <c r="N58" s="5">
        <f t="shared" si="12"/>
        <v>0</v>
      </c>
      <c r="O58" s="10">
        <f t="shared" si="18"/>
        <v>3.142857142857143</v>
      </c>
      <c r="P58" s="5">
        <f t="shared" si="13"/>
        <v>28.571428571428566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2</v>
      </c>
      <c r="E59"/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9</v>
      </c>
      <c r="M59" s="9">
        <f t="shared" si="17"/>
        <v>-5</v>
      </c>
      <c r="N59" s="5">
        <f t="shared" si="12"/>
        <v>3.142857142857143</v>
      </c>
      <c r="O59" s="10">
        <f t="shared" si="18"/>
        <v>6.285714285714286</v>
      </c>
      <c r="P59" s="5">
        <f t="shared" si="13"/>
        <v>57.14285714285713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9</v>
      </c>
      <c r="M60" s="9">
        <f t="shared" si="17"/>
        <v>-5</v>
      </c>
      <c r="N60" s="5">
        <f t="shared" si="12"/>
        <v>0</v>
      </c>
      <c r="O60" s="10">
        <f t="shared" si="18"/>
        <v>6.285714285714286</v>
      </c>
      <c r="P60" s="5">
        <f t="shared" si="13"/>
        <v>57.14285714285713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9</v>
      </c>
      <c r="M61" s="9">
        <f t="shared" si="17"/>
        <v>-5</v>
      </c>
      <c r="N61" s="5">
        <f t="shared" si="12"/>
        <v>0</v>
      </c>
      <c r="O61" s="10">
        <f t="shared" si="18"/>
        <v>6.285714285714286</v>
      </c>
      <c r="P61" s="5">
        <f t="shared" si="13"/>
        <v>57.14285714285713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2</v>
      </c>
      <c r="G62"/>
      <c r="H62"/>
      <c r="I62"/>
      <c r="J62" s="9">
        <f t="shared" si="10"/>
        <v>0</v>
      </c>
      <c r="K62" s="9">
        <f t="shared" si="11"/>
        <v>-2</v>
      </c>
      <c r="L62" s="9">
        <f t="shared" si="16"/>
        <v>9</v>
      </c>
      <c r="M62" s="9">
        <f t="shared" si="17"/>
        <v>-7</v>
      </c>
      <c r="N62" s="5">
        <f t="shared" si="12"/>
        <v>-3.142857142857143</v>
      </c>
      <c r="O62" s="10">
        <f t="shared" si="18"/>
        <v>3.142857142857143</v>
      </c>
      <c r="P62" s="5">
        <f t="shared" si="13"/>
        <v>28.571428571428566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9</v>
      </c>
      <c r="M63" s="9">
        <f t="shared" si="17"/>
        <v>-7</v>
      </c>
      <c r="N63" s="5">
        <f t="shared" si="12"/>
        <v>0</v>
      </c>
      <c r="O63" s="10">
        <f t="shared" si="18"/>
        <v>3.142857142857143</v>
      </c>
      <c r="P63" s="5">
        <f t="shared" si="13"/>
        <v>28.571428571428566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>
        <v>1</v>
      </c>
      <c r="I64"/>
      <c r="J64" s="9">
        <f t="shared" si="10"/>
        <v>0</v>
      </c>
      <c r="K64" s="9">
        <f t="shared" si="11"/>
        <v>1</v>
      </c>
      <c r="L64" s="9">
        <f t="shared" si="16"/>
        <v>9</v>
      </c>
      <c r="M64" s="9">
        <f t="shared" si="17"/>
        <v>-6</v>
      </c>
      <c r="N64" s="5">
        <f t="shared" si="12"/>
        <v>1.5714285714285714</v>
      </c>
      <c r="O64" s="10">
        <f t="shared" si="18"/>
        <v>4.714285714285714</v>
      </c>
      <c r="P64" s="5">
        <f t="shared" si="13"/>
        <v>42.857142857142854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-6</v>
      </c>
      <c r="N65" s="5">
        <f t="shared" si="12"/>
        <v>0</v>
      </c>
      <c r="O65" s="10">
        <f t="shared" si="18"/>
        <v>4.714285714285714</v>
      </c>
      <c r="P65" s="5">
        <f t="shared" si="13"/>
        <v>42.857142857142854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9</v>
      </c>
      <c r="M66" s="9">
        <f t="shared" si="17"/>
        <v>-6</v>
      </c>
      <c r="N66" s="5">
        <f t="shared" si="12"/>
        <v>0</v>
      </c>
      <c r="O66" s="10">
        <f t="shared" si="18"/>
        <v>4.714285714285714</v>
      </c>
      <c r="P66" s="5">
        <f t="shared" si="13"/>
        <v>42.857142857142854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-6</v>
      </c>
      <c r="N67" s="5">
        <f t="shared" si="12"/>
        <v>0</v>
      </c>
      <c r="O67" s="10">
        <f t="shared" si="18"/>
        <v>4.714285714285714</v>
      </c>
      <c r="P67" s="5">
        <f t="shared" si="13"/>
        <v>42.857142857142854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-6</v>
      </c>
      <c r="N68" s="5">
        <f aca="true" t="shared" si="21" ref="N68:N101">(+J68+K68)*($J$103/($J$103+$K$103))</f>
        <v>0</v>
      </c>
      <c r="O68" s="10">
        <f t="shared" si="18"/>
        <v>4.714285714285714</v>
      </c>
      <c r="P68" s="5">
        <f aca="true" t="shared" si="22" ref="P68:P99">O68*100/$N$103</f>
        <v>42.857142857142854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-6</v>
      </c>
      <c r="N69" s="5">
        <f t="shared" si="21"/>
        <v>0</v>
      </c>
      <c r="O69" s="10">
        <f aca="true" t="shared" si="27" ref="O69:O100">O68+N69</f>
        <v>4.714285714285714</v>
      </c>
      <c r="P69" s="5">
        <f t="shared" si="22"/>
        <v>42.857142857142854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9</v>
      </c>
      <c r="M70" s="9">
        <f t="shared" si="26"/>
        <v>-6</v>
      </c>
      <c r="N70" s="5">
        <f t="shared" si="21"/>
        <v>0</v>
      </c>
      <c r="O70" s="10">
        <f t="shared" si="27"/>
        <v>4.714285714285714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9</v>
      </c>
      <c r="M71" s="9">
        <f t="shared" si="26"/>
        <v>-6</v>
      </c>
      <c r="N71" s="5">
        <f t="shared" si="21"/>
        <v>0</v>
      </c>
      <c r="O71" s="10">
        <f t="shared" si="27"/>
        <v>4.714285714285714</v>
      </c>
      <c r="P71" s="5">
        <f t="shared" si="22"/>
        <v>42.857142857142854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>
        <v>1</v>
      </c>
      <c r="D72">
        <v>1</v>
      </c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8</v>
      </c>
      <c r="M72" s="9">
        <f t="shared" si="26"/>
        <v>-6</v>
      </c>
      <c r="N72" s="5">
        <f t="shared" si="21"/>
        <v>-1.5714285714285714</v>
      </c>
      <c r="O72" s="10">
        <f t="shared" si="27"/>
        <v>3.1428571428571432</v>
      </c>
      <c r="P72" s="5">
        <f t="shared" si="22"/>
        <v>28.571428571428573</v>
      </c>
      <c r="Q72" s="9">
        <f t="shared" si="23"/>
        <v>2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-6</v>
      </c>
      <c r="N73" s="5">
        <f t="shared" si="21"/>
        <v>0</v>
      </c>
      <c r="O73" s="10">
        <f t="shared" si="27"/>
        <v>3.1428571428571432</v>
      </c>
      <c r="P73" s="5">
        <f t="shared" si="22"/>
        <v>28.571428571428573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-6</v>
      </c>
      <c r="N74" s="5">
        <f t="shared" si="21"/>
        <v>0</v>
      </c>
      <c r="O74" s="10">
        <f t="shared" si="27"/>
        <v>3.1428571428571432</v>
      </c>
      <c r="P74" s="5">
        <f t="shared" si="22"/>
        <v>28.571428571428573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8</v>
      </c>
      <c r="M75" s="9">
        <f t="shared" si="26"/>
        <v>-6</v>
      </c>
      <c r="N75" s="5">
        <f t="shared" si="21"/>
        <v>0</v>
      </c>
      <c r="O75" s="10">
        <f t="shared" si="27"/>
        <v>3.1428571428571432</v>
      </c>
      <c r="P75" s="5">
        <f t="shared" si="22"/>
        <v>28.571428571428573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>
        <v>1</v>
      </c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10</v>
      </c>
      <c r="M76" s="9">
        <f t="shared" si="26"/>
        <v>-5</v>
      </c>
      <c r="N76" s="5">
        <f t="shared" si="21"/>
        <v>4.714285714285714</v>
      </c>
      <c r="O76" s="10">
        <f t="shared" si="27"/>
        <v>7.857142857142858</v>
      </c>
      <c r="P76" s="5">
        <f t="shared" si="22"/>
        <v>71.42857142857142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-5</v>
      </c>
      <c r="N77" s="5">
        <f t="shared" si="21"/>
        <v>0</v>
      </c>
      <c r="O77" s="10">
        <f t="shared" si="27"/>
        <v>7.857142857142858</v>
      </c>
      <c r="P77" s="5">
        <f t="shared" si="22"/>
        <v>71.42857142857142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-5</v>
      </c>
      <c r="N78" s="5">
        <f t="shared" si="21"/>
        <v>0</v>
      </c>
      <c r="O78" s="10">
        <f t="shared" si="27"/>
        <v>7.857142857142858</v>
      </c>
      <c r="P78" s="5">
        <f t="shared" si="22"/>
        <v>71.42857142857142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-5</v>
      </c>
      <c r="N79" s="5">
        <f t="shared" si="21"/>
        <v>0</v>
      </c>
      <c r="O79" s="10">
        <f t="shared" si="27"/>
        <v>7.857142857142858</v>
      </c>
      <c r="P79" s="5">
        <f t="shared" si="22"/>
        <v>71.42857142857142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-5</v>
      </c>
      <c r="N80" s="5">
        <f t="shared" si="21"/>
        <v>0</v>
      </c>
      <c r="O80" s="10">
        <f t="shared" si="27"/>
        <v>7.857142857142858</v>
      </c>
      <c r="P80" s="5">
        <f t="shared" si="22"/>
        <v>71.42857142857142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-5</v>
      </c>
      <c r="N81" s="5">
        <f t="shared" si="21"/>
        <v>0</v>
      </c>
      <c r="O81" s="10">
        <f t="shared" si="27"/>
        <v>7.857142857142858</v>
      </c>
      <c r="P81" s="5">
        <f t="shared" si="22"/>
        <v>71.42857142857142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10</v>
      </c>
      <c r="M82" s="9">
        <f t="shared" si="26"/>
        <v>-5</v>
      </c>
      <c r="N82" s="5">
        <f t="shared" si="21"/>
        <v>0</v>
      </c>
      <c r="O82" s="10">
        <f t="shared" si="27"/>
        <v>7.857142857142858</v>
      </c>
      <c r="P82" s="5">
        <f t="shared" si="22"/>
        <v>71.42857142857142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10</v>
      </c>
      <c r="M83" s="9">
        <f t="shared" si="26"/>
        <v>-5</v>
      </c>
      <c r="N83" s="5">
        <f t="shared" si="21"/>
        <v>0</v>
      </c>
      <c r="O83" s="10">
        <f t="shared" si="27"/>
        <v>7.857142857142858</v>
      </c>
      <c r="P83" s="5">
        <f t="shared" si="22"/>
        <v>71.42857142857142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10</v>
      </c>
      <c r="M84" s="9">
        <f t="shared" si="26"/>
        <v>-5</v>
      </c>
      <c r="N84" s="5">
        <f t="shared" si="21"/>
        <v>0</v>
      </c>
      <c r="O84" s="10">
        <f t="shared" si="27"/>
        <v>7.857142857142858</v>
      </c>
      <c r="P84" s="5">
        <f t="shared" si="22"/>
        <v>71.42857142857142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10</v>
      </c>
      <c r="M85" s="9">
        <f t="shared" si="26"/>
        <v>-5</v>
      </c>
      <c r="N85" s="5">
        <f t="shared" si="21"/>
        <v>0</v>
      </c>
      <c r="O85" s="10">
        <f t="shared" si="27"/>
        <v>7.857142857142858</v>
      </c>
      <c r="P85" s="5">
        <f t="shared" si="22"/>
        <v>71.42857142857142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10</v>
      </c>
      <c r="M86" s="9">
        <f t="shared" si="26"/>
        <v>-5</v>
      </c>
      <c r="N86" s="5">
        <f t="shared" si="21"/>
        <v>0</v>
      </c>
      <c r="O86" s="10">
        <f t="shared" si="27"/>
        <v>7.857142857142858</v>
      </c>
      <c r="P86" s="5">
        <f t="shared" si="22"/>
        <v>71.42857142857142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10</v>
      </c>
      <c r="M87" s="9">
        <f t="shared" si="26"/>
        <v>-5</v>
      </c>
      <c r="N87" s="5">
        <f t="shared" si="21"/>
        <v>0</v>
      </c>
      <c r="O87" s="10">
        <f t="shared" si="27"/>
        <v>7.857142857142858</v>
      </c>
      <c r="P87" s="5">
        <f t="shared" si="22"/>
        <v>71.42857142857142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10</v>
      </c>
      <c r="M88" s="9">
        <f t="shared" si="26"/>
        <v>-5</v>
      </c>
      <c r="N88" s="5">
        <f t="shared" si="21"/>
        <v>0</v>
      </c>
      <c r="O88" s="10">
        <f t="shared" si="27"/>
        <v>7.857142857142858</v>
      </c>
      <c r="P88" s="5">
        <f t="shared" si="22"/>
        <v>71.42857142857142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10</v>
      </c>
      <c r="M89" s="9">
        <f t="shared" si="26"/>
        <v>-5</v>
      </c>
      <c r="N89" s="5">
        <f t="shared" si="21"/>
        <v>0</v>
      </c>
      <c r="O89" s="10">
        <f t="shared" si="27"/>
        <v>7.857142857142858</v>
      </c>
      <c r="P89" s="5">
        <f t="shared" si="22"/>
        <v>71.42857142857142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10</v>
      </c>
      <c r="M90" s="9">
        <f t="shared" si="26"/>
        <v>-5</v>
      </c>
      <c r="N90" s="5">
        <f t="shared" si="21"/>
        <v>0</v>
      </c>
      <c r="O90" s="10">
        <f t="shared" si="27"/>
        <v>7.857142857142858</v>
      </c>
      <c r="P90" s="5">
        <f t="shared" si="22"/>
        <v>71.42857142857142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-5</v>
      </c>
      <c r="N91" s="5">
        <f t="shared" si="21"/>
        <v>0</v>
      </c>
      <c r="O91" s="10">
        <f t="shared" si="27"/>
        <v>7.857142857142858</v>
      </c>
      <c r="P91" s="5">
        <f t="shared" si="22"/>
        <v>71.42857142857142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-5</v>
      </c>
      <c r="N92" s="5">
        <f t="shared" si="21"/>
        <v>0</v>
      </c>
      <c r="O92" s="10">
        <f t="shared" si="27"/>
        <v>7.857142857142858</v>
      </c>
      <c r="P92" s="5">
        <f t="shared" si="22"/>
        <v>71.42857142857142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-5</v>
      </c>
      <c r="N93" s="5">
        <f t="shared" si="21"/>
        <v>0</v>
      </c>
      <c r="O93" s="10">
        <f t="shared" si="27"/>
        <v>7.857142857142858</v>
      </c>
      <c r="P93" s="5">
        <f t="shared" si="22"/>
        <v>71.42857142857142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-5</v>
      </c>
      <c r="N94" s="5">
        <f t="shared" si="21"/>
        <v>0</v>
      </c>
      <c r="O94" s="10">
        <f t="shared" si="27"/>
        <v>7.857142857142858</v>
      </c>
      <c r="P94" s="5">
        <f t="shared" si="22"/>
        <v>71.42857142857142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-5</v>
      </c>
      <c r="N95" s="5">
        <f t="shared" si="21"/>
        <v>0</v>
      </c>
      <c r="O95" s="10">
        <f t="shared" si="27"/>
        <v>7.857142857142858</v>
      </c>
      <c r="P95" s="5">
        <f t="shared" si="22"/>
        <v>71.42857142857142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-5</v>
      </c>
      <c r="N96" s="5">
        <f t="shared" si="21"/>
        <v>0</v>
      </c>
      <c r="O96" s="10">
        <f t="shared" si="27"/>
        <v>7.857142857142858</v>
      </c>
      <c r="P96" s="5">
        <f t="shared" si="22"/>
        <v>71.42857142857142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-5</v>
      </c>
      <c r="N97" s="5">
        <f t="shared" si="21"/>
        <v>0</v>
      </c>
      <c r="O97" s="10">
        <f t="shared" si="27"/>
        <v>7.857142857142858</v>
      </c>
      <c r="P97" s="5">
        <f t="shared" si="22"/>
        <v>71.42857142857142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-5</v>
      </c>
      <c r="N98" s="5">
        <f t="shared" si="21"/>
        <v>0</v>
      </c>
      <c r="O98" s="10">
        <f t="shared" si="27"/>
        <v>7.857142857142858</v>
      </c>
      <c r="P98" s="5">
        <f t="shared" si="22"/>
        <v>71.42857142857142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-5</v>
      </c>
      <c r="N99" s="5">
        <f t="shared" si="21"/>
        <v>0</v>
      </c>
      <c r="O99" s="10">
        <f t="shared" si="27"/>
        <v>7.857142857142858</v>
      </c>
      <c r="P99" s="5">
        <f t="shared" si="22"/>
        <v>71.42857142857142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10</v>
      </c>
      <c r="M100" s="9">
        <f t="shared" si="26"/>
        <v>-5</v>
      </c>
      <c r="N100" s="5">
        <f t="shared" si="21"/>
        <v>0</v>
      </c>
      <c r="O100" s="10">
        <f t="shared" si="27"/>
        <v>7.857142857142858</v>
      </c>
      <c r="P100" s="5">
        <f>O100*100/$N$103</f>
        <v>71.42857142857142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>
        <v>1</v>
      </c>
      <c r="I101" s="11"/>
      <c r="J101" s="9">
        <f t="shared" si="19"/>
        <v>1</v>
      </c>
      <c r="K101" s="9">
        <f t="shared" si="20"/>
        <v>1</v>
      </c>
      <c r="L101" s="9">
        <f t="shared" si="25"/>
        <v>11</v>
      </c>
      <c r="M101" s="9">
        <f t="shared" si="26"/>
        <v>-4</v>
      </c>
      <c r="N101" s="5">
        <f t="shared" si="21"/>
        <v>3.142857142857143</v>
      </c>
      <c r="O101" s="10">
        <f>O100+N101</f>
        <v>11</v>
      </c>
      <c r="P101" s="5">
        <f>O101*100/$N$103</f>
        <v>99.99999999999999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7</v>
      </c>
      <c r="D103" s="9">
        <f t="shared" si="28"/>
        <v>16</v>
      </c>
      <c r="E103" s="9">
        <f t="shared" si="28"/>
        <v>4</v>
      </c>
      <c r="F103" s="9">
        <f t="shared" si="28"/>
        <v>8</v>
      </c>
      <c r="G103" s="9">
        <f t="shared" si="28"/>
        <v>5</v>
      </c>
      <c r="H103" s="9">
        <f t="shared" si="28"/>
        <v>7</v>
      </c>
      <c r="I103" s="9">
        <f t="shared" si="28"/>
        <v>2</v>
      </c>
      <c r="J103" s="9">
        <f t="shared" si="28"/>
        <v>11</v>
      </c>
      <c r="K103" s="9">
        <f t="shared" si="28"/>
        <v>-4</v>
      </c>
      <c r="N103" s="5">
        <f>SUM(N4:N101)</f>
        <v>11.000000000000002</v>
      </c>
      <c r="Q103" s="10">
        <f>SUM(Q4:Q101)</f>
        <v>22</v>
      </c>
      <c r="R103" s="10">
        <f>SUM(R4:R101)</f>
        <v>29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2" sqref="G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0.8076923076923077</v>
      </c>
      <c r="AA4" s="5">
        <f aca="true" t="shared" si="6" ref="AA4:AA17">Z4*100/$Z$18</f>
        <v>3.8461538461538463</v>
      </c>
      <c r="AB4" s="10">
        <f>SUM(Q4:Q10)+SUM(R4:R10)</f>
        <v>5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>
        <v>1</v>
      </c>
      <c r="C6"/>
      <c r="D6"/>
      <c r="E6">
        <v>1</v>
      </c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31</v>
      </c>
      <c r="V6" s="9">
        <f>Q103</f>
        <v>12</v>
      </c>
      <c r="W6"/>
      <c r="X6" s="1" t="s">
        <v>32</v>
      </c>
      <c r="Z6" s="10">
        <f>SUM(N18:N24)</f>
        <v>2.4230769230769234</v>
      </c>
      <c r="AA6" s="5">
        <f t="shared" si="6"/>
        <v>11.538461538461538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76</v>
      </c>
      <c r="W7"/>
      <c r="Y7" s="1" t="s">
        <v>34</v>
      </c>
      <c r="Z7" s="10">
        <f>SUM(N25:N31)</f>
        <v>1.6153846153846154</v>
      </c>
      <c r="AA7" s="5">
        <f t="shared" si="6"/>
        <v>7.6923076923076925</v>
      </c>
      <c r="AB7" s="10">
        <f>SUM(Q25:Q31)+SUM(R25:R31)</f>
        <v>2</v>
      </c>
      <c r="AC7" s="10">
        <f>100*SUM(R25:R31)/AB7</f>
        <v>100</v>
      </c>
    </row>
    <row r="8" spans="1:29" ht="15">
      <c r="A8" s="12">
        <v>32751</v>
      </c>
      <c r="B8"/>
      <c r="C8">
        <v>1</v>
      </c>
      <c r="D8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1.6153846153846154</v>
      </c>
      <c r="AA8" s="5">
        <f t="shared" si="6"/>
        <v>7.6923076923076925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4.038461538461538</v>
      </c>
      <c r="AA9" s="5">
        <f t="shared" si="6"/>
        <v>19.23076923076923</v>
      </c>
      <c r="AB9" s="10">
        <f>SUM(Q39:Q45)+SUM(R39:R45)</f>
        <v>5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>
        <v>1</v>
      </c>
      <c r="F10" s="11"/>
      <c r="G10" s="11"/>
      <c r="H10" s="11"/>
      <c r="I10" s="11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0.8076923076923077</v>
      </c>
      <c r="O10" s="10">
        <f t="shared" si="9"/>
        <v>0.8076923076923077</v>
      </c>
      <c r="P10" s="5">
        <f t="shared" si="3"/>
        <v>3.8461538461538463</v>
      </c>
      <c r="Q10" s="9">
        <f t="shared" si="4"/>
        <v>0</v>
      </c>
      <c r="R10" s="9">
        <f t="shared" si="5"/>
        <v>1</v>
      </c>
      <c r="U10" s="8" t="s">
        <v>2</v>
      </c>
      <c r="V10" s="5">
        <f>100*(+E103/(E103+D103))</f>
        <v>24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0.8076923076923077</v>
      </c>
      <c r="P11" s="5">
        <f t="shared" si="3"/>
        <v>3.8461538461538463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38.46153846153847</v>
      </c>
      <c r="W11"/>
      <c r="Y11" s="8" t="s">
        <v>40</v>
      </c>
      <c r="Z11" s="10">
        <f>SUM(N53:N59)</f>
        <v>1.6153846153846154</v>
      </c>
      <c r="AA11" s="5">
        <f t="shared" si="6"/>
        <v>7.6923076923076925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</v>
      </c>
      <c r="O12" s="10">
        <f t="shared" si="9"/>
        <v>0.8076923076923077</v>
      </c>
      <c r="P12" s="5">
        <f t="shared" si="3"/>
        <v>3.8461538461538463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0.8076923076923077</v>
      </c>
      <c r="P13" s="5">
        <f t="shared" si="3"/>
        <v>3.8461538461538463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3.230769230769231</v>
      </c>
      <c r="AA13" s="5">
        <f t="shared" si="6"/>
        <v>15.384615384615385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0.8076923076923077</v>
      </c>
      <c r="P14" s="5">
        <f t="shared" si="3"/>
        <v>3.8461538461538463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5.653846153846153</v>
      </c>
      <c r="AA14" s="5">
        <f t="shared" si="6"/>
        <v>26.923076923076923</v>
      </c>
      <c r="AB14" s="10">
        <f>SUM(Q74:Q80)+SUM(R74:R80)</f>
        <v>9</v>
      </c>
      <c r="AC14" s="10">
        <f>100*SUM(R74:R80)/AB14</f>
        <v>88.88888888888889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0.8076923076923077</v>
      </c>
      <c r="P15" s="5">
        <f t="shared" si="3"/>
        <v>3.8461538461538463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1</v>
      </c>
      <c r="D16"/>
      <c r="E16"/>
      <c r="F16"/>
      <c r="G16"/>
      <c r="H16">
        <v>1</v>
      </c>
      <c r="I16"/>
      <c r="J16" s="9">
        <f t="shared" si="0"/>
        <v>-1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</v>
      </c>
      <c r="O16" s="10">
        <f t="shared" si="9"/>
        <v>0.8076923076923077</v>
      </c>
      <c r="P16" s="5">
        <f t="shared" si="3"/>
        <v>3.8461538461538463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1</v>
      </c>
      <c r="N17" s="5">
        <f t="shared" si="2"/>
        <v>0</v>
      </c>
      <c r="O17" s="10">
        <f t="shared" si="9"/>
        <v>0.8076923076923077</v>
      </c>
      <c r="P17" s="5">
        <f t="shared" si="3"/>
        <v>3.8461538461538463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1</v>
      </c>
      <c r="N18" s="5">
        <f t="shared" si="2"/>
        <v>0</v>
      </c>
      <c r="O18" s="10">
        <f t="shared" si="9"/>
        <v>0.8076923076923077</v>
      </c>
      <c r="P18" s="5">
        <f t="shared" si="3"/>
        <v>3.8461538461538463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21</v>
      </c>
      <c r="AA18" s="9">
        <f>SUM(AA4:AA17)</f>
        <v>100</v>
      </c>
    </row>
    <row r="19" spans="1:29" ht="15">
      <c r="A19" s="12">
        <v>32762</v>
      </c>
      <c r="B19"/>
      <c r="C19"/>
      <c r="D19">
        <v>2</v>
      </c>
      <c r="E19"/>
      <c r="F19"/>
      <c r="G19">
        <v>1</v>
      </c>
      <c r="H19"/>
      <c r="I19"/>
      <c r="J19" s="9">
        <f t="shared" si="0"/>
        <v>2</v>
      </c>
      <c r="K19" s="9">
        <f t="shared" si="1"/>
        <v>-1</v>
      </c>
      <c r="L19" s="9">
        <f t="shared" si="7"/>
        <v>2</v>
      </c>
      <c r="M19" s="9">
        <f t="shared" si="8"/>
        <v>0</v>
      </c>
      <c r="N19" s="5">
        <f t="shared" si="2"/>
        <v>0.8076923076923077</v>
      </c>
      <c r="O19" s="10">
        <f t="shared" si="9"/>
        <v>1.6153846153846154</v>
      </c>
      <c r="P19" s="5">
        <f t="shared" si="3"/>
        <v>7.6923076923076925</v>
      </c>
      <c r="Q19" s="9">
        <f t="shared" si="4"/>
        <v>1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0</v>
      </c>
      <c r="N20" s="5">
        <f t="shared" si="2"/>
        <v>0</v>
      </c>
      <c r="O20" s="10">
        <f t="shared" si="9"/>
        <v>1.6153846153846154</v>
      </c>
      <c r="P20" s="5">
        <f t="shared" si="3"/>
        <v>7.6923076923076925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0</v>
      </c>
      <c r="N21" s="5">
        <f t="shared" si="2"/>
        <v>0</v>
      </c>
      <c r="O21" s="10">
        <f t="shared" si="9"/>
        <v>1.6153846153846154</v>
      </c>
      <c r="P21" s="5">
        <f t="shared" si="3"/>
        <v>7.6923076923076925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0</v>
      </c>
      <c r="N22" s="5">
        <f t="shared" si="2"/>
        <v>0</v>
      </c>
      <c r="O22" s="10">
        <f t="shared" si="9"/>
        <v>1.6153846153846154</v>
      </c>
      <c r="P22" s="5">
        <f t="shared" si="3"/>
        <v>7.6923076923076925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0</v>
      </c>
      <c r="N23" s="5">
        <f t="shared" si="2"/>
        <v>0</v>
      </c>
      <c r="O23" s="10">
        <f t="shared" si="9"/>
        <v>1.6153846153846154</v>
      </c>
      <c r="P23" s="5">
        <f t="shared" si="3"/>
        <v>7.6923076923076925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1</v>
      </c>
      <c r="K24" s="9">
        <f t="shared" si="1"/>
        <v>1</v>
      </c>
      <c r="L24" s="9">
        <f t="shared" si="7"/>
        <v>3</v>
      </c>
      <c r="M24" s="9">
        <f t="shared" si="8"/>
        <v>1</v>
      </c>
      <c r="N24" s="5">
        <f t="shared" si="2"/>
        <v>1.6153846153846154</v>
      </c>
      <c r="O24" s="10">
        <f t="shared" si="9"/>
        <v>3.230769230769231</v>
      </c>
      <c r="P24" s="5">
        <f t="shared" si="3"/>
        <v>15.384615384615385</v>
      </c>
      <c r="Q24" s="9">
        <f t="shared" si="4"/>
        <v>0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1</v>
      </c>
      <c r="N25" s="5">
        <f t="shared" si="2"/>
        <v>0</v>
      </c>
      <c r="O25" s="10">
        <f t="shared" si="9"/>
        <v>3.230769230769231</v>
      </c>
      <c r="P25" s="5">
        <f t="shared" si="3"/>
        <v>15.384615384615385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1</v>
      </c>
      <c r="N26" s="5">
        <f t="shared" si="2"/>
        <v>0.8076923076923077</v>
      </c>
      <c r="O26" s="10">
        <f t="shared" si="9"/>
        <v>4.038461538461538</v>
      </c>
      <c r="P26" s="5">
        <f t="shared" si="3"/>
        <v>19.23076923076923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1</v>
      </c>
      <c r="N27" s="5">
        <f t="shared" si="2"/>
        <v>0</v>
      </c>
      <c r="O27" s="10">
        <f t="shared" si="9"/>
        <v>4.038461538461538</v>
      </c>
      <c r="P27" s="5">
        <f t="shared" si="3"/>
        <v>19.23076923076923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4</v>
      </c>
      <c r="M28" s="9">
        <f t="shared" si="8"/>
        <v>1</v>
      </c>
      <c r="N28" s="5">
        <f t="shared" si="2"/>
        <v>0</v>
      </c>
      <c r="O28" s="10">
        <f t="shared" si="9"/>
        <v>4.038461538461538</v>
      </c>
      <c r="P28" s="5">
        <f t="shared" si="3"/>
        <v>19.23076923076923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1</v>
      </c>
      <c r="N29" s="5">
        <f t="shared" si="2"/>
        <v>0</v>
      </c>
      <c r="O29" s="10">
        <f t="shared" si="9"/>
        <v>4.038461538461538</v>
      </c>
      <c r="P29" s="5">
        <f t="shared" si="3"/>
        <v>19.23076923076923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1</v>
      </c>
      <c r="N30" s="5">
        <f t="shared" si="2"/>
        <v>0</v>
      </c>
      <c r="O30" s="10">
        <f t="shared" si="9"/>
        <v>4.038461538461538</v>
      </c>
      <c r="P30" s="5">
        <f t="shared" si="3"/>
        <v>19.23076923076923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>
        <v>1</v>
      </c>
      <c r="I31" s="11"/>
      <c r="J31" s="9">
        <f t="shared" si="0"/>
        <v>0</v>
      </c>
      <c r="K31" s="9">
        <f t="shared" si="1"/>
        <v>1</v>
      </c>
      <c r="L31" s="9">
        <f t="shared" si="7"/>
        <v>4</v>
      </c>
      <c r="M31" s="9">
        <f t="shared" si="8"/>
        <v>2</v>
      </c>
      <c r="N31" s="5">
        <f t="shared" si="2"/>
        <v>0.8076923076923077</v>
      </c>
      <c r="O31" s="10">
        <f t="shared" si="9"/>
        <v>4.846153846153846</v>
      </c>
      <c r="P31" s="5">
        <f t="shared" si="3"/>
        <v>23.076923076923077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2</v>
      </c>
      <c r="N32" s="5">
        <f t="shared" si="2"/>
        <v>0</v>
      </c>
      <c r="O32" s="10">
        <f t="shared" si="9"/>
        <v>4.846153846153846</v>
      </c>
      <c r="P32" s="5">
        <f t="shared" si="3"/>
        <v>23.076923076923077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2</v>
      </c>
      <c r="N33" s="5">
        <f t="shared" si="2"/>
        <v>0</v>
      </c>
      <c r="O33" s="10">
        <f t="shared" si="9"/>
        <v>4.846153846153846</v>
      </c>
      <c r="P33" s="5">
        <f t="shared" si="3"/>
        <v>23.076923076923077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2</v>
      </c>
      <c r="N34" s="5">
        <f t="shared" si="2"/>
        <v>0</v>
      </c>
      <c r="O34" s="10">
        <f t="shared" si="9"/>
        <v>4.846153846153846</v>
      </c>
      <c r="P34" s="5">
        <f t="shared" si="3"/>
        <v>23.076923076923077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>
        <v>1</v>
      </c>
      <c r="G35"/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4</v>
      </c>
      <c r="M35" s="9">
        <f t="shared" si="8"/>
        <v>2</v>
      </c>
      <c r="N35" s="5">
        <f t="shared" si="2"/>
        <v>0</v>
      </c>
      <c r="O35" s="10">
        <f t="shared" si="9"/>
        <v>4.846153846153846</v>
      </c>
      <c r="P35" s="5">
        <f t="shared" si="3"/>
        <v>23.076923076923077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4.846153846153846</v>
      </c>
      <c r="P36" s="5">
        <f aca="true" t="shared" si="13" ref="P36:P67">O36*100/$N$103</f>
        <v>23.076923076923077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>
        <v>1</v>
      </c>
      <c r="D37">
        <v>3</v>
      </c>
      <c r="E37"/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2</v>
      </c>
      <c r="N37" s="5">
        <f t="shared" si="12"/>
        <v>1.6153846153846154</v>
      </c>
      <c r="O37" s="10">
        <f aca="true" t="shared" si="18" ref="O37:O68">O36+N37</f>
        <v>6.461538461538462</v>
      </c>
      <c r="P37" s="5">
        <f t="shared" si="13"/>
        <v>30.76923076923077</v>
      </c>
      <c r="Q37" s="9">
        <f t="shared" si="14"/>
        <v>1</v>
      </c>
      <c r="R37" s="9">
        <f t="shared" si="15"/>
        <v>3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6</v>
      </c>
      <c r="M38" s="9">
        <f t="shared" si="17"/>
        <v>2</v>
      </c>
      <c r="N38" s="5">
        <f t="shared" si="12"/>
        <v>0</v>
      </c>
      <c r="O38" s="10">
        <f t="shared" si="18"/>
        <v>6.461538461538462</v>
      </c>
      <c r="P38" s="5">
        <f t="shared" si="13"/>
        <v>30.76923076923077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2</v>
      </c>
      <c r="N39" s="5">
        <f t="shared" si="12"/>
        <v>0</v>
      </c>
      <c r="O39" s="10">
        <f t="shared" si="18"/>
        <v>6.461538461538462</v>
      </c>
      <c r="P39" s="5">
        <f t="shared" si="13"/>
        <v>30.76923076923077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2</v>
      </c>
      <c r="N40" s="5">
        <f t="shared" si="12"/>
        <v>0</v>
      </c>
      <c r="O40" s="10">
        <f t="shared" si="18"/>
        <v>6.461538461538462</v>
      </c>
      <c r="P40" s="5">
        <f t="shared" si="13"/>
        <v>30.76923076923077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>
        <v>1</v>
      </c>
      <c r="I41">
        <v>1</v>
      </c>
      <c r="J41" s="9">
        <f t="shared" si="10"/>
        <v>1</v>
      </c>
      <c r="K41" s="9">
        <f t="shared" si="11"/>
        <v>2</v>
      </c>
      <c r="L41" s="9">
        <f t="shared" si="16"/>
        <v>7</v>
      </c>
      <c r="M41" s="9">
        <f t="shared" si="17"/>
        <v>4</v>
      </c>
      <c r="N41" s="5">
        <f t="shared" si="12"/>
        <v>2.4230769230769234</v>
      </c>
      <c r="O41" s="10">
        <f t="shared" si="18"/>
        <v>8.884615384615385</v>
      </c>
      <c r="P41" s="5">
        <f t="shared" si="13"/>
        <v>42.30769230769231</v>
      </c>
      <c r="Q41" s="9">
        <f t="shared" si="14"/>
        <v>0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7</v>
      </c>
      <c r="M42" s="9">
        <f t="shared" si="17"/>
        <v>4</v>
      </c>
      <c r="N42" s="5">
        <f t="shared" si="12"/>
        <v>0</v>
      </c>
      <c r="O42" s="10">
        <f t="shared" si="18"/>
        <v>8.884615384615385</v>
      </c>
      <c r="P42" s="5">
        <f t="shared" si="13"/>
        <v>42.30769230769231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2</v>
      </c>
      <c r="E43"/>
      <c r="F43"/>
      <c r="G43"/>
      <c r="H43"/>
      <c r="I43"/>
      <c r="J43" s="9">
        <f t="shared" si="10"/>
        <v>2</v>
      </c>
      <c r="K43" s="9">
        <f t="shared" si="11"/>
        <v>0</v>
      </c>
      <c r="L43" s="9">
        <f t="shared" si="16"/>
        <v>9</v>
      </c>
      <c r="M43" s="9">
        <f t="shared" si="17"/>
        <v>4</v>
      </c>
      <c r="N43" s="5">
        <f t="shared" si="12"/>
        <v>1.6153846153846154</v>
      </c>
      <c r="O43" s="10">
        <f t="shared" si="18"/>
        <v>10.5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4</v>
      </c>
      <c r="N44" s="5">
        <f t="shared" si="12"/>
        <v>0</v>
      </c>
      <c r="O44" s="10">
        <f t="shared" si="18"/>
        <v>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4</v>
      </c>
      <c r="N45" s="5">
        <f t="shared" si="12"/>
        <v>0</v>
      </c>
      <c r="O45" s="10">
        <f t="shared" si="18"/>
        <v>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4</v>
      </c>
      <c r="N46" s="5">
        <f t="shared" si="12"/>
        <v>0</v>
      </c>
      <c r="O46" s="10">
        <f t="shared" si="18"/>
        <v>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4</v>
      </c>
      <c r="N47" s="5">
        <f t="shared" si="12"/>
        <v>0</v>
      </c>
      <c r="O47" s="10">
        <f t="shared" si="18"/>
        <v>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4</v>
      </c>
      <c r="N48" s="5">
        <f t="shared" si="12"/>
        <v>0</v>
      </c>
      <c r="O48" s="10">
        <f t="shared" si="18"/>
        <v>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4</v>
      </c>
      <c r="N49" s="5">
        <f t="shared" si="12"/>
        <v>0</v>
      </c>
      <c r="O49" s="10">
        <f t="shared" si="18"/>
        <v>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4</v>
      </c>
      <c r="N50" s="5">
        <f t="shared" si="12"/>
        <v>0</v>
      </c>
      <c r="O50" s="10">
        <f t="shared" si="18"/>
        <v>10.5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4</v>
      </c>
      <c r="N51" s="5">
        <f t="shared" si="12"/>
        <v>0</v>
      </c>
      <c r="O51" s="10">
        <f t="shared" si="18"/>
        <v>10.5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2</v>
      </c>
      <c r="G52"/>
      <c r="H52" s="11">
        <v>1</v>
      </c>
      <c r="I52" s="11"/>
      <c r="J52" s="9">
        <f t="shared" si="10"/>
        <v>1</v>
      </c>
      <c r="K52" s="9">
        <f t="shared" si="11"/>
        <v>-1</v>
      </c>
      <c r="L52" s="9">
        <f t="shared" si="16"/>
        <v>10</v>
      </c>
      <c r="M52" s="9">
        <f t="shared" si="17"/>
        <v>3</v>
      </c>
      <c r="N52" s="5">
        <f t="shared" si="12"/>
        <v>0</v>
      </c>
      <c r="O52" s="10">
        <f t="shared" si="18"/>
        <v>10.5</v>
      </c>
      <c r="P52" s="5">
        <f t="shared" si="13"/>
        <v>50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3</v>
      </c>
      <c r="N53" s="5">
        <f t="shared" si="12"/>
        <v>0</v>
      </c>
      <c r="O53" s="10">
        <f t="shared" si="18"/>
        <v>10.5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3</v>
      </c>
      <c r="N54" s="5">
        <f t="shared" si="12"/>
        <v>0</v>
      </c>
      <c r="O54" s="10">
        <f t="shared" si="18"/>
        <v>10.5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11</v>
      </c>
      <c r="M55" s="9">
        <f t="shared" si="17"/>
        <v>3</v>
      </c>
      <c r="N55" s="5">
        <f t="shared" si="12"/>
        <v>0.8076923076923077</v>
      </c>
      <c r="O55" s="10">
        <f t="shared" si="18"/>
        <v>11.307692307692308</v>
      </c>
      <c r="P55" s="5">
        <f t="shared" si="13"/>
        <v>53.846153846153854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11</v>
      </c>
      <c r="M56" s="9">
        <f t="shared" si="17"/>
        <v>3</v>
      </c>
      <c r="N56" s="5">
        <f t="shared" si="12"/>
        <v>0</v>
      </c>
      <c r="O56" s="10">
        <f t="shared" si="18"/>
        <v>11.307692307692308</v>
      </c>
      <c r="P56" s="5">
        <f t="shared" si="13"/>
        <v>53.846153846153854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>
        <v>1</v>
      </c>
      <c r="G57"/>
      <c r="H57"/>
      <c r="I57"/>
      <c r="J57" s="9">
        <f t="shared" si="10"/>
        <v>0</v>
      </c>
      <c r="K57" s="9">
        <f t="shared" si="11"/>
        <v>-1</v>
      </c>
      <c r="L57" s="9">
        <f t="shared" si="16"/>
        <v>11</v>
      </c>
      <c r="M57" s="9">
        <f t="shared" si="17"/>
        <v>2</v>
      </c>
      <c r="N57" s="5">
        <f t="shared" si="12"/>
        <v>-0.8076923076923077</v>
      </c>
      <c r="O57" s="10">
        <f t="shared" si="18"/>
        <v>10.5</v>
      </c>
      <c r="P57" s="5">
        <f t="shared" si="13"/>
        <v>50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11</v>
      </c>
      <c r="M58" s="9">
        <f t="shared" si="17"/>
        <v>2</v>
      </c>
      <c r="N58" s="5">
        <f t="shared" si="12"/>
        <v>0</v>
      </c>
      <c r="O58" s="10">
        <f t="shared" si="18"/>
        <v>10.5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3</v>
      </c>
      <c r="E59"/>
      <c r="F59">
        <v>1</v>
      </c>
      <c r="G59"/>
      <c r="H59"/>
      <c r="I59"/>
      <c r="J59" s="9">
        <f t="shared" si="10"/>
        <v>3</v>
      </c>
      <c r="K59" s="9">
        <f t="shared" si="11"/>
        <v>-1</v>
      </c>
      <c r="L59" s="9">
        <f t="shared" si="16"/>
        <v>14</v>
      </c>
      <c r="M59" s="9">
        <f t="shared" si="17"/>
        <v>1</v>
      </c>
      <c r="N59" s="5">
        <f t="shared" si="12"/>
        <v>1.6153846153846154</v>
      </c>
      <c r="O59" s="10">
        <f t="shared" si="18"/>
        <v>12.115384615384615</v>
      </c>
      <c r="P59" s="5">
        <f t="shared" si="13"/>
        <v>57.692307692307686</v>
      </c>
      <c r="Q59" s="9">
        <f t="shared" si="14"/>
        <v>1</v>
      </c>
      <c r="R59" s="9">
        <f t="shared" si="15"/>
        <v>3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</v>
      </c>
      <c r="M60" s="9">
        <f t="shared" si="17"/>
        <v>1</v>
      </c>
      <c r="N60" s="5">
        <f t="shared" si="12"/>
        <v>0</v>
      </c>
      <c r="O60" s="10">
        <f t="shared" si="18"/>
        <v>12.115384615384615</v>
      </c>
      <c r="P60" s="5">
        <f t="shared" si="13"/>
        <v>57.692307692307686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</v>
      </c>
      <c r="M61" s="9">
        <f t="shared" si="17"/>
        <v>1</v>
      </c>
      <c r="N61" s="5">
        <f t="shared" si="12"/>
        <v>0</v>
      </c>
      <c r="O61" s="10">
        <f t="shared" si="18"/>
        <v>12.115384615384615</v>
      </c>
      <c r="P61" s="5">
        <f t="shared" si="13"/>
        <v>57.692307692307686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0</v>
      </c>
      <c r="O62" s="10">
        <f t="shared" si="18"/>
        <v>12.115384615384615</v>
      </c>
      <c r="P62" s="5">
        <f t="shared" si="13"/>
        <v>57.692307692307686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12.115384615384615</v>
      </c>
      <c r="P63" s="5">
        <f t="shared" si="13"/>
        <v>57.692307692307686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12.115384615384615</v>
      </c>
      <c r="P64" s="5">
        <f t="shared" si="13"/>
        <v>57.692307692307686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12.115384615384615</v>
      </c>
      <c r="P65" s="5">
        <f t="shared" si="13"/>
        <v>57.692307692307686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14</v>
      </c>
      <c r="M66" s="9">
        <f t="shared" si="17"/>
        <v>1</v>
      </c>
      <c r="N66" s="5">
        <f t="shared" si="12"/>
        <v>0</v>
      </c>
      <c r="O66" s="10">
        <f t="shared" si="18"/>
        <v>12.115384615384615</v>
      </c>
      <c r="P66" s="5">
        <f t="shared" si="13"/>
        <v>57.692307692307686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14</v>
      </c>
      <c r="M67" s="9">
        <f t="shared" si="17"/>
        <v>1</v>
      </c>
      <c r="N67" s="5">
        <f t="shared" si="12"/>
        <v>0</v>
      </c>
      <c r="O67" s="10">
        <f t="shared" si="18"/>
        <v>12.115384615384615</v>
      </c>
      <c r="P67" s="5">
        <f t="shared" si="13"/>
        <v>57.692307692307686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14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12.115384615384615</v>
      </c>
      <c r="P68" s="5">
        <f aca="true" t="shared" si="22" ref="P68:P99">O68*100/$N$103</f>
        <v>57.692307692307686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14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12.115384615384615</v>
      </c>
      <c r="P69" s="5">
        <f t="shared" si="22"/>
        <v>57.692307692307686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14</v>
      </c>
      <c r="M70" s="9">
        <f t="shared" si="26"/>
        <v>1</v>
      </c>
      <c r="N70" s="5">
        <f t="shared" si="21"/>
        <v>0</v>
      </c>
      <c r="O70" s="10">
        <f t="shared" si="27"/>
        <v>12.115384615384615</v>
      </c>
      <c r="P70" s="5">
        <f t="shared" si="22"/>
        <v>57.692307692307686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14</v>
      </c>
      <c r="M71" s="9">
        <f t="shared" si="26"/>
        <v>1</v>
      </c>
      <c r="N71" s="5">
        <f t="shared" si="21"/>
        <v>0</v>
      </c>
      <c r="O71" s="10">
        <f t="shared" si="27"/>
        <v>12.115384615384615</v>
      </c>
      <c r="P71" s="5">
        <f t="shared" si="22"/>
        <v>57.692307692307686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14</v>
      </c>
      <c r="M72" s="9">
        <f t="shared" si="26"/>
        <v>1</v>
      </c>
      <c r="N72" s="5">
        <f t="shared" si="21"/>
        <v>0</v>
      </c>
      <c r="O72" s="10">
        <f t="shared" si="27"/>
        <v>12.115384615384615</v>
      </c>
      <c r="P72" s="5">
        <f t="shared" si="22"/>
        <v>57.692307692307686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2</v>
      </c>
      <c r="E73" s="11">
        <v>2</v>
      </c>
      <c r="F73"/>
      <c r="G73"/>
      <c r="H73"/>
      <c r="I73" s="11"/>
      <c r="J73" s="9">
        <f t="shared" si="19"/>
        <v>4</v>
      </c>
      <c r="K73" s="9">
        <f t="shared" si="20"/>
        <v>0</v>
      </c>
      <c r="L73" s="9">
        <f t="shared" si="25"/>
        <v>18</v>
      </c>
      <c r="M73" s="9">
        <f t="shared" si="26"/>
        <v>1</v>
      </c>
      <c r="N73" s="5">
        <f t="shared" si="21"/>
        <v>3.230769230769231</v>
      </c>
      <c r="O73" s="10">
        <f t="shared" si="27"/>
        <v>15.346153846153847</v>
      </c>
      <c r="P73" s="5">
        <f t="shared" si="22"/>
        <v>73.07692307692308</v>
      </c>
      <c r="Q73" s="9">
        <f t="shared" si="23"/>
        <v>0</v>
      </c>
      <c r="R73" s="9">
        <f t="shared" si="24"/>
        <v>4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1</v>
      </c>
      <c r="N74" s="5">
        <f t="shared" si="21"/>
        <v>0</v>
      </c>
      <c r="O74" s="10">
        <f t="shared" si="27"/>
        <v>15.346153846153847</v>
      </c>
      <c r="P74" s="5">
        <f t="shared" si="22"/>
        <v>73.07692307692308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>
        <v>1</v>
      </c>
      <c r="E75">
        <v>1</v>
      </c>
      <c r="F75">
        <v>1</v>
      </c>
      <c r="G75"/>
      <c r="H75"/>
      <c r="I75"/>
      <c r="J75" s="9">
        <f t="shared" si="19"/>
        <v>2</v>
      </c>
      <c r="K75" s="9">
        <f t="shared" si="20"/>
        <v>-1</v>
      </c>
      <c r="L75" s="9">
        <f t="shared" si="25"/>
        <v>20</v>
      </c>
      <c r="M75" s="9">
        <f t="shared" si="26"/>
        <v>0</v>
      </c>
      <c r="N75" s="5">
        <f t="shared" si="21"/>
        <v>0.8076923076923077</v>
      </c>
      <c r="O75" s="10">
        <f t="shared" si="27"/>
        <v>16.153846153846153</v>
      </c>
      <c r="P75" s="5">
        <f t="shared" si="22"/>
        <v>76.92307692307692</v>
      </c>
      <c r="Q75" s="9">
        <f t="shared" si="23"/>
        <v>1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20</v>
      </c>
      <c r="M76" s="9">
        <f t="shared" si="26"/>
        <v>0</v>
      </c>
      <c r="N76" s="5">
        <f t="shared" si="21"/>
        <v>0</v>
      </c>
      <c r="O76" s="10">
        <f t="shared" si="27"/>
        <v>16.153846153846153</v>
      </c>
      <c r="P76" s="5">
        <f t="shared" si="22"/>
        <v>76.92307692307692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20</v>
      </c>
      <c r="M77" s="9">
        <f t="shared" si="26"/>
        <v>0</v>
      </c>
      <c r="N77" s="5">
        <f t="shared" si="21"/>
        <v>0</v>
      </c>
      <c r="O77" s="10">
        <f t="shared" si="27"/>
        <v>16.153846153846153</v>
      </c>
      <c r="P77" s="5">
        <f t="shared" si="22"/>
        <v>76.92307692307692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>
        <v>1</v>
      </c>
      <c r="I78">
        <v>2</v>
      </c>
      <c r="J78" s="9">
        <f t="shared" si="19"/>
        <v>1</v>
      </c>
      <c r="K78" s="9">
        <f t="shared" si="20"/>
        <v>3</v>
      </c>
      <c r="L78" s="9">
        <f t="shared" si="25"/>
        <v>21</v>
      </c>
      <c r="M78" s="9">
        <f t="shared" si="26"/>
        <v>3</v>
      </c>
      <c r="N78" s="5">
        <f t="shared" si="21"/>
        <v>3.230769230769231</v>
      </c>
      <c r="O78" s="10">
        <f t="shared" si="27"/>
        <v>19.384615384615383</v>
      </c>
      <c r="P78" s="5">
        <f t="shared" si="22"/>
        <v>92.3076923076923</v>
      </c>
      <c r="Q78" s="9">
        <f t="shared" si="23"/>
        <v>0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21</v>
      </c>
      <c r="M79" s="9">
        <f t="shared" si="26"/>
        <v>3</v>
      </c>
      <c r="N79" s="5">
        <f t="shared" si="21"/>
        <v>0</v>
      </c>
      <c r="O79" s="10">
        <f t="shared" si="27"/>
        <v>19.384615384615383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>
        <v>2</v>
      </c>
      <c r="I80"/>
      <c r="J80" s="9">
        <f t="shared" si="19"/>
        <v>0</v>
      </c>
      <c r="K80" s="9">
        <f t="shared" si="20"/>
        <v>2</v>
      </c>
      <c r="L80" s="9">
        <f t="shared" si="25"/>
        <v>21</v>
      </c>
      <c r="M80" s="9">
        <f t="shared" si="26"/>
        <v>5</v>
      </c>
      <c r="N80" s="5">
        <f t="shared" si="21"/>
        <v>1.6153846153846154</v>
      </c>
      <c r="O80" s="10">
        <f t="shared" si="27"/>
        <v>21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21</v>
      </c>
      <c r="M81" s="9">
        <f t="shared" si="26"/>
        <v>5</v>
      </c>
      <c r="N81" s="5">
        <f t="shared" si="21"/>
        <v>0</v>
      </c>
      <c r="O81" s="10">
        <f t="shared" si="27"/>
        <v>21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21</v>
      </c>
      <c r="M82" s="9">
        <f t="shared" si="26"/>
        <v>5</v>
      </c>
      <c r="N82" s="5">
        <f t="shared" si="21"/>
        <v>0</v>
      </c>
      <c r="O82" s="10">
        <f t="shared" si="27"/>
        <v>21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21</v>
      </c>
      <c r="M83" s="9">
        <f t="shared" si="26"/>
        <v>5</v>
      </c>
      <c r="N83" s="5">
        <f t="shared" si="21"/>
        <v>0</v>
      </c>
      <c r="O83" s="10">
        <f t="shared" si="27"/>
        <v>21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21</v>
      </c>
      <c r="M84" s="9">
        <f t="shared" si="26"/>
        <v>5</v>
      </c>
      <c r="N84" s="5">
        <f t="shared" si="21"/>
        <v>0</v>
      </c>
      <c r="O84" s="10">
        <f t="shared" si="27"/>
        <v>21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21</v>
      </c>
      <c r="M85" s="9">
        <f t="shared" si="26"/>
        <v>5</v>
      </c>
      <c r="N85" s="5">
        <f t="shared" si="21"/>
        <v>0</v>
      </c>
      <c r="O85" s="10">
        <f t="shared" si="27"/>
        <v>21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21</v>
      </c>
      <c r="M86" s="9">
        <f t="shared" si="26"/>
        <v>5</v>
      </c>
      <c r="N86" s="5">
        <f t="shared" si="21"/>
        <v>0</v>
      </c>
      <c r="O86" s="10">
        <f t="shared" si="27"/>
        <v>21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21</v>
      </c>
      <c r="M87" s="9">
        <f t="shared" si="26"/>
        <v>5</v>
      </c>
      <c r="N87" s="5">
        <f t="shared" si="21"/>
        <v>0</v>
      </c>
      <c r="O87" s="10">
        <f t="shared" si="27"/>
        <v>21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>
        <v>1</v>
      </c>
      <c r="J88" s="9">
        <f t="shared" si="19"/>
        <v>0</v>
      </c>
      <c r="K88" s="9">
        <f t="shared" si="20"/>
        <v>1</v>
      </c>
      <c r="L88" s="9">
        <f t="shared" si="25"/>
        <v>21</v>
      </c>
      <c r="M88" s="9">
        <f t="shared" si="26"/>
        <v>6</v>
      </c>
      <c r="N88" s="5">
        <f t="shared" si="21"/>
        <v>0.8076923076923077</v>
      </c>
      <c r="O88" s="10">
        <f t="shared" si="27"/>
        <v>21.807692307692307</v>
      </c>
      <c r="P88" s="5">
        <f t="shared" si="22"/>
        <v>103.84615384615384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21</v>
      </c>
      <c r="M89" s="9">
        <f t="shared" si="26"/>
        <v>6</v>
      </c>
      <c r="N89" s="5">
        <f t="shared" si="21"/>
        <v>0</v>
      </c>
      <c r="O89" s="10">
        <f t="shared" si="27"/>
        <v>21.807692307692307</v>
      </c>
      <c r="P89" s="5">
        <f t="shared" si="22"/>
        <v>103.84615384615384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21</v>
      </c>
      <c r="M90" s="9">
        <f t="shared" si="26"/>
        <v>6</v>
      </c>
      <c r="N90" s="5">
        <f t="shared" si="21"/>
        <v>0</v>
      </c>
      <c r="O90" s="10">
        <f t="shared" si="27"/>
        <v>21.807692307692307</v>
      </c>
      <c r="P90" s="5">
        <f t="shared" si="22"/>
        <v>103.84615384615384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21</v>
      </c>
      <c r="M91" s="9">
        <f t="shared" si="26"/>
        <v>5</v>
      </c>
      <c r="N91" s="5">
        <f t="shared" si="21"/>
        <v>-0.8076923076923077</v>
      </c>
      <c r="O91" s="10">
        <f t="shared" si="27"/>
        <v>21</v>
      </c>
      <c r="P91" s="5">
        <f t="shared" si="22"/>
        <v>100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21</v>
      </c>
      <c r="M92" s="9">
        <f t="shared" si="26"/>
        <v>5</v>
      </c>
      <c r="N92" s="5">
        <f t="shared" si="21"/>
        <v>0</v>
      </c>
      <c r="O92" s="10">
        <f t="shared" si="27"/>
        <v>21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21</v>
      </c>
      <c r="M93" s="9">
        <f t="shared" si="26"/>
        <v>5</v>
      </c>
      <c r="N93" s="5">
        <f t="shared" si="21"/>
        <v>0</v>
      </c>
      <c r="O93" s="10">
        <f t="shared" si="27"/>
        <v>21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21</v>
      </c>
      <c r="M94" s="9">
        <f t="shared" si="26"/>
        <v>5</v>
      </c>
      <c r="N94" s="5">
        <f t="shared" si="21"/>
        <v>0</v>
      </c>
      <c r="O94" s="10">
        <f t="shared" si="27"/>
        <v>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21</v>
      </c>
      <c r="M95" s="9">
        <f t="shared" si="26"/>
        <v>5</v>
      </c>
      <c r="N95" s="5">
        <f t="shared" si="21"/>
        <v>0</v>
      </c>
      <c r="O95" s="10">
        <f t="shared" si="27"/>
        <v>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21</v>
      </c>
      <c r="M96" s="9">
        <f t="shared" si="26"/>
        <v>5</v>
      </c>
      <c r="N96" s="5">
        <f t="shared" si="21"/>
        <v>0</v>
      </c>
      <c r="O96" s="10">
        <f t="shared" si="27"/>
        <v>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21</v>
      </c>
      <c r="M97" s="9">
        <f t="shared" si="26"/>
        <v>5</v>
      </c>
      <c r="N97" s="5">
        <f t="shared" si="21"/>
        <v>0</v>
      </c>
      <c r="O97" s="10">
        <f t="shared" si="27"/>
        <v>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21</v>
      </c>
      <c r="M98" s="9">
        <f t="shared" si="26"/>
        <v>5</v>
      </c>
      <c r="N98" s="5">
        <f t="shared" si="21"/>
        <v>0</v>
      </c>
      <c r="O98" s="10">
        <f t="shared" si="27"/>
        <v>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21</v>
      </c>
      <c r="M99" s="9">
        <f t="shared" si="26"/>
        <v>5</v>
      </c>
      <c r="N99" s="5">
        <f t="shared" si="21"/>
        <v>0</v>
      </c>
      <c r="O99" s="10">
        <f t="shared" si="27"/>
        <v>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21</v>
      </c>
      <c r="M100" s="9">
        <f t="shared" si="26"/>
        <v>5</v>
      </c>
      <c r="N100" s="5">
        <f t="shared" si="21"/>
        <v>0</v>
      </c>
      <c r="O100" s="10">
        <f t="shared" si="27"/>
        <v>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21</v>
      </c>
      <c r="M101" s="9">
        <f t="shared" si="26"/>
        <v>5</v>
      </c>
      <c r="N101" s="5">
        <f t="shared" si="21"/>
        <v>0</v>
      </c>
      <c r="O101" s="10">
        <f>O100+N101</f>
        <v>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</v>
      </c>
      <c r="C103" s="9">
        <f t="shared" si="28"/>
        <v>3</v>
      </c>
      <c r="D103" s="9">
        <f t="shared" si="28"/>
        <v>19</v>
      </c>
      <c r="E103" s="9">
        <f t="shared" si="28"/>
        <v>6</v>
      </c>
      <c r="F103" s="9">
        <f t="shared" si="28"/>
        <v>6</v>
      </c>
      <c r="G103" s="9">
        <f t="shared" si="28"/>
        <v>2</v>
      </c>
      <c r="H103" s="9">
        <f t="shared" si="28"/>
        <v>8</v>
      </c>
      <c r="I103" s="9">
        <f t="shared" si="28"/>
        <v>5</v>
      </c>
      <c r="J103" s="9">
        <f t="shared" si="28"/>
        <v>21</v>
      </c>
      <c r="K103" s="9">
        <f t="shared" si="28"/>
        <v>5</v>
      </c>
      <c r="N103" s="5">
        <f>SUM(N4:N101)</f>
        <v>21</v>
      </c>
      <c r="Q103" s="10">
        <f>SUM(Q4:Q101)</f>
        <v>12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3" sqref="G9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-1.875</v>
      </c>
      <c r="AA5" s="5">
        <f t="shared" si="6"/>
        <v>-12.5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0.9375</v>
      </c>
      <c r="O6" s="10">
        <f t="shared" si="9"/>
        <v>0.9375</v>
      </c>
      <c r="P6" s="5">
        <f t="shared" si="3"/>
        <v>6.25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-0.9375</v>
      </c>
      <c r="AA6" s="5">
        <f t="shared" si="6"/>
        <v>-6.25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0.9375</v>
      </c>
      <c r="P7" s="5">
        <f t="shared" si="3"/>
        <v>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60.256410256410255</v>
      </c>
      <c r="W7"/>
      <c r="Y7" s="1" t="s">
        <v>34</v>
      </c>
      <c r="Z7" s="10">
        <f>SUM(N25:N31)</f>
        <v>5.625</v>
      </c>
      <c r="AA7" s="5">
        <f t="shared" si="6"/>
        <v>37.5</v>
      </c>
      <c r="AB7" s="10">
        <f>SUM(Q25:Q31)+SUM(R25:R31)</f>
        <v>12</v>
      </c>
      <c r="AC7" s="10">
        <f>100*SUM(R25:R31)/AB7</f>
        <v>75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0.9375</v>
      </c>
      <c r="P8" s="5">
        <f t="shared" si="3"/>
        <v>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0.9375</v>
      </c>
      <c r="AA8" s="5">
        <f t="shared" si="6"/>
        <v>6.25</v>
      </c>
      <c r="AB8" s="10">
        <f>SUM(Q32:Q38)+SUM(R32:R38)</f>
        <v>9</v>
      </c>
      <c r="AC8" s="10">
        <f>100*SUM(R32:R38)/AB8</f>
        <v>55.55555555555556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0.9375</v>
      </c>
      <c r="P9" s="5">
        <f t="shared" si="3"/>
        <v>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3.75</v>
      </c>
      <c r="AA9" s="5">
        <f t="shared" si="6"/>
        <v>25</v>
      </c>
      <c r="AB9" s="10">
        <f>SUM(Q39:Q45)+SUM(R39:R45)</f>
        <v>6</v>
      </c>
      <c r="AC9" s="10">
        <f>100*SUM(R39:R45)/AB9</f>
        <v>83.33333333333333</v>
      </c>
    </row>
    <row r="10" spans="1:29" ht="15">
      <c r="A10" s="12">
        <v>32753</v>
      </c>
      <c r="B10" s="11"/>
      <c r="C10" s="11"/>
      <c r="D10" s="11"/>
      <c r="E10" s="11"/>
      <c r="F10" s="11">
        <v>1</v>
      </c>
      <c r="G10" s="11"/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1</v>
      </c>
      <c r="M10" s="9">
        <f t="shared" si="8"/>
        <v>-1</v>
      </c>
      <c r="N10" s="5">
        <f t="shared" si="2"/>
        <v>-0.9375</v>
      </c>
      <c r="O10" s="10">
        <f t="shared" si="9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20.689655172413794</v>
      </c>
      <c r="W10"/>
      <c r="X10" s="8" t="s">
        <v>38</v>
      </c>
      <c r="Z10" s="10">
        <f>SUM(N46:N52)</f>
        <v>-1.875</v>
      </c>
      <c r="AA10" s="5">
        <f t="shared" si="6"/>
        <v>-12.5</v>
      </c>
      <c r="AB10" s="10">
        <f>SUM(Q46:Q52)+SUM(R46:R52)</f>
        <v>10</v>
      </c>
      <c r="AC10" s="10">
        <f>100*SUM(R46:R52)/AB10</f>
        <v>40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38.88888888888889</v>
      </c>
      <c r="W11"/>
      <c r="Y11" s="8" t="s">
        <v>40</v>
      </c>
      <c r="Z11" s="10">
        <f>SUM(N53:N59)</f>
        <v>5.625</v>
      </c>
      <c r="AA11" s="5">
        <f t="shared" si="6"/>
        <v>37.5</v>
      </c>
      <c r="AB11" s="10">
        <f>SUM(Q53:Q59)+SUM(R53:R59)</f>
        <v>8</v>
      </c>
      <c r="AC11" s="10">
        <f>100*SUM(R53:R59)/AB11</f>
        <v>87.5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27.659574468085108</v>
      </c>
      <c r="W12"/>
      <c r="X12" s="8" t="s">
        <v>42</v>
      </c>
      <c r="Z12" s="10">
        <f>SUM(N60:N66)</f>
        <v>0.9375</v>
      </c>
      <c r="AA12" s="5">
        <f t="shared" si="6"/>
        <v>6.25</v>
      </c>
      <c r="AB12" s="10">
        <f>SUM(Q60:Q66)+SUM(R60:R66)</f>
        <v>3</v>
      </c>
      <c r="AC12" s="10">
        <f>100*SUM(R60:R66)/AB12</f>
        <v>66.66666666666667</v>
      </c>
    </row>
    <row r="13" spans="1:29" ht="15">
      <c r="A13" s="12">
        <v>32756</v>
      </c>
      <c r="B13"/>
      <c r="C13">
        <v>1</v>
      </c>
      <c r="D13">
        <v>1</v>
      </c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1</v>
      </c>
      <c r="R13" s="9">
        <f t="shared" si="5"/>
        <v>1</v>
      </c>
      <c r="W13"/>
      <c r="Y13" s="8" t="s">
        <v>43</v>
      </c>
      <c r="Z13" s="10">
        <f>SUM(N67:N73)</f>
        <v>2.8125</v>
      </c>
      <c r="AA13" s="5">
        <f t="shared" si="6"/>
        <v>18.75</v>
      </c>
      <c r="AB13" s="10">
        <f>SUM(Q67:Q73)+SUM(R67:R73)</f>
        <v>5</v>
      </c>
      <c r="AC13" s="10">
        <f>100*SUM(R67:R73)/AB13</f>
        <v>80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0.9375</v>
      </c>
      <c r="AA14" s="5">
        <f t="shared" si="6"/>
        <v>6.25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1</v>
      </c>
      <c r="M15" s="9">
        <f t="shared" si="8"/>
        <v>-2</v>
      </c>
      <c r="N15" s="5">
        <f t="shared" si="2"/>
        <v>-0.9375</v>
      </c>
      <c r="O15" s="10">
        <f t="shared" si="9"/>
        <v>-0.9375</v>
      </c>
      <c r="P15" s="5">
        <f t="shared" si="3"/>
        <v>-6.25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12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-2</v>
      </c>
      <c r="N16" s="5">
        <f t="shared" si="2"/>
        <v>0</v>
      </c>
      <c r="O16" s="10">
        <f t="shared" si="9"/>
        <v>-0.9375</v>
      </c>
      <c r="P16" s="5">
        <f t="shared" si="3"/>
        <v>-6.25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-0.9375</v>
      </c>
      <c r="AA16" s="5">
        <f t="shared" si="6"/>
        <v>-6.25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1</v>
      </c>
      <c r="M17" s="9">
        <f t="shared" si="8"/>
        <v>-3</v>
      </c>
      <c r="N17" s="5">
        <f t="shared" si="2"/>
        <v>-0.9375</v>
      </c>
      <c r="O17" s="10">
        <f t="shared" si="9"/>
        <v>-1.875</v>
      </c>
      <c r="P17" s="5">
        <f t="shared" si="3"/>
        <v>-12.5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-3</v>
      </c>
      <c r="N18" s="5">
        <f t="shared" si="2"/>
        <v>0</v>
      </c>
      <c r="O18" s="10">
        <f t="shared" si="9"/>
        <v>-1.875</v>
      </c>
      <c r="P18" s="5">
        <f t="shared" si="3"/>
        <v>-12.5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-3</v>
      </c>
      <c r="N19" s="5">
        <f t="shared" si="2"/>
        <v>0</v>
      </c>
      <c r="O19" s="10">
        <f t="shared" si="9"/>
        <v>-1.875</v>
      </c>
      <c r="P19" s="5">
        <f t="shared" si="3"/>
        <v>-12.5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/>
      <c r="F20" s="11"/>
      <c r="G20" s="11"/>
      <c r="H20" s="11"/>
      <c r="I20" s="11"/>
      <c r="J20" s="9">
        <f t="shared" si="0"/>
        <v>2</v>
      </c>
      <c r="K20" s="9">
        <f t="shared" si="1"/>
        <v>0</v>
      </c>
      <c r="L20" s="9">
        <f t="shared" si="7"/>
        <v>3</v>
      </c>
      <c r="M20" s="9">
        <f t="shared" si="8"/>
        <v>-3</v>
      </c>
      <c r="N20" s="5">
        <f t="shared" si="2"/>
        <v>1.875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-3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2</v>
      </c>
      <c r="M22" s="9">
        <f t="shared" si="8"/>
        <v>-3</v>
      </c>
      <c r="N22" s="5">
        <f t="shared" si="2"/>
        <v>-0.9375</v>
      </c>
      <c r="O22" s="10">
        <f t="shared" si="9"/>
        <v>-0.9375</v>
      </c>
      <c r="P22" s="5">
        <f t="shared" si="3"/>
        <v>-6.25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-0.9375</v>
      </c>
      <c r="P23" s="5">
        <f t="shared" si="3"/>
        <v>-6.25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>
        <v>1</v>
      </c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1</v>
      </c>
      <c r="M24" s="9">
        <f t="shared" si="8"/>
        <v>-4</v>
      </c>
      <c r="N24" s="5">
        <f t="shared" si="2"/>
        <v>-1.875</v>
      </c>
      <c r="O24" s="10">
        <f t="shared" si="9"/>
        <v>-2.8125</v>
      </c>
      <c r="P24" s="5">
        <f t="shared" si="3"/>
        <v>-18.75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-2.8125</v>
      </c>
      <c r="P25" s="5">
        <f t="shared" si="3"/>
        <v>-18.75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-2.8125</v>
      </c>
      <c r="P26" s="5">
        <f t="shared" si="3"/>
        <v>-18.75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>
        <v>1</v>
      </c>
      <c r="E27"/>
      <c r="F27"/>
      <c r="G27">
        <v>1</v>
      </c>
      <c r="H27">
        <v>1</v>
      </c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-2.8125</v>
      </c>
      <c r="P27" s="5">
        <f t="shared" si="3"/>
        <v>-18.75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-2.8125</v>
      </c>
      <c r="P28" s="5">
        <f t="shared" si="3"/>
        <v>-18.75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-2.8125</v>
      </c>
      <c r="P29" s="5">
        <f t="shared" si="3"/>
        <v>-18.75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-2.8125</v>
      </c>
      <c r="P30" s="5">
        <f t="shared" si="3"/>
        <v>-18.75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3</v>
      </c>
      <c r="E31" s="11"/>
      <c r="F31"/>
      <c r="G31" s="11"/>
      <c r="H31" s="11">
        <v>3</v>
      </c>
      <c r="I31" s="11"/>
      <c r="J31" s="9">
        <f t="shared" si="0"/>
        <v>3</v>
      </c>
      <c r="K31" s="9">
        <f t="shared" si="1"/>
        <v>3</v>
      </c>
      <c r="L31" s="9">
        <f t="shared" si="7"/>
        <v>4</v>
      </c>
      <c r="M31" s="9">
        <f t="shared" si="8"/>
        <v>-1</v>
      </c>
      <c r="N31" s="5">
        <f t="shared" si="2"/>
        <v>5.625</v>
      </c>
      <c r="O31" s="10">
        <f t="shared" si="9"/>
        <v>2.8125</v>
      </c>
      <c r="P31" s="5">
        <f t="shared" si="3"/>
        <v>18.75</v>
      </c>
      <c r="Q31" s="9">
        <f t="shared" si="4"/>
        <v>0</v>
      </c>
      <c r="R31" s="9">
        <f t="shared" si="5"/>
        <v>6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-1</v>
      </c>
      <c r="N32" s="5">
        <f t="shared" si="2"/>
        <v>0</v>
      </c>
      <c r="O32" s="10">
        <f t="shared" si="9"/>
        <v>2.8125</v>
      </c>
      <c r="P32" s="5">
        <f t="shared" si="3"/>
        <v>18.75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-1</v>
      </c>
      <c r="N33" s="5">
        <f t="shared" si="2"/>
        <v>0</v>
      </c>
      <c r="O33" s="10">
        <f t="shared" si="9"/>
        <v>2.8125</v>
      </c>
      <c r="P33" s="5">
        <f t="shared" si="3"/>
        <v>18.75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3</v>
      </c>
      <c r="E34" s="11">
        <v>1</v>
      </c>
      <c r="F34">
        <v>1</v>
      </c>
      <c r="G34"/>
      <c r="H34" s="11"/>
      <c r="I34" s="11"/>
      <c r="J34" s="9">
        <f t="shared" si="0"/>
        <v>3</v>
      </c>
      <c r="K34" s="9">
        <f t="shared" si="1"/>
        <v>-1</v>
      </c>
      <c r="L34" s="9">
        <f t="shared" si="7"/>
        <v>7</v>
      </c>
      <c r="M34" s="9">
        <f t="shared" si="8"/>
        <v>-2</v>
      </c>
      <c r="N34" s="5">
        <f t="shared" si="2"/>
        <v>1.875</v>
      </c>
      <c r="O34" s="10">
        <f t="shared" si="9"/>
        <v>4.6875</v>
      </c>
      <c r="P34" s="5">
        <f t="shared" si="3"/>
        <v>31.25</v>
      </c>
      <c r="Q34" s="9">
        <f t="shared" si="4"/>
        <v>2</v>
      </c>
      <c r="R34" s="9">
        <f t="shared" si="5"/>
        <v>4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-2</v>
      </c>
      <c r="N35" s="5">
        <f t="shared" si="2"/>
        <v>0</v>
      </c>
      <c r="O35" s="10">
        <f t="shared" si="9"/>
        <v>4.6875</v>
      </c>
      <c r="P35" s="5">
        <f t="shared" si="3"/>
        <v>31.25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7</v>
      </c>
      <c r="M36" s="9">
        <f t="shared" si="8"/>
        <v>-3</v>
      </c>
      <c r="N36" s="5">
        <f aca="true" t="shared" si="12" ref="N36:N67">(+J36+K36)*($J$103/($J$103+$K$103))</f>
        <v>-0.9375</v>
      </c>
      <c r="O36" s="10">
        <f t="shared" si="9"/>
        <v>3.75</v>
      </c>
      <c r="P36" s="5">
        <f aca="true" t="shared" si="13" ref="P36:P67">O36*100/$N$103</f>
        <v>25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7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3.75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7</v>
      </c>
      <c r="M38" s="9">
        <f t="shared" si="17"/>
        <v>-3</v>
      </c>
      <c r="N38" s="5">
        <f t="shared" si="12"/>
        <v>0</v>
      </c>
      <c r="O38" s="10">
        <f t="shared" si="18"/>
        <v>3.75</v>
      </c>
      <c r="P38" s="5">
        <f t="shared" si="13"/>
        <v>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7</v>
      </c>
      <c r="M39" s="9">
        <f t="shared" si="17"/>
        <v>-3</v>
      </c>
      <c r="N39" s="5">
        <f t="shared" si="12"/>
        <v>0</v>
      </c>
      <c r="O39" s="10">
        <f t="shared" si="18"/>
        <v>3.75</v>
      </c>
      <c r="P39" s="5">
        <f t="shared" si="13"/>
        <v>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7</v>
      </c>
      <c r="M40" s="9">
        <f t="shared" si="17"/>
        <v>-3</v>
      </c>
      <c r="N40" s="5">
        <f t="shared" si="12"/>
        <v>0</v>
      </c>
      <c r="O40" s="10">
        <f t="shared" si="18"/>
        <v>3.75</v>
      </c>
      <c r="P40" s="5">
        <f t="shared" si="13"/>
        <v>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>
        <v>1</v>
      </c>
      <c r="I41">
        <v>1</v>
      </c>
      <c r="J41" s="9">
        <f t="shared" si="10"/>
        <v>2</v>
      </c>
      <c r="K41" s="9">
        <f t="shared" si="11"/>
        <v>2</v>
      </c>
      <c r="L41" s="9">
        <f t="shared" si="16"/>
        <v>9</v>
      </c>
      <c r="M41" s="9">
        <f t="shared" si="17"/>
        <v>-1</v>
      </c>
      <c r="N41" s="5">
        <f t="shared" si="12"/>
        <v>3.75</v>
      </c>
      <c r="O41" s="10">
        <f t="shared" si="18"/>
        <v>7.5</v>
      </c>
      <c r="P41" s="5">
        <f t="shared" si="13"/>
        <v>50</v>
      </c>
      <c r="Q41" s="9">
        <f t="shared" si="14"/>
        <v>0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9</v>
      </c>
      <c r="M42" s="9">
        <f t="shared" si="17"/>
        <v>-1</v>
      </c>
      <c r="N42" s="5">
        <f t="shared" si="12"/>
        <v>0</v>
      </c>
      <c r="O42" s="10">
        <f t="shared" si="18"/>
        <v>7.5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>
        <v>1</v>
      </c>
      <c r="H43">
        <v>1</v>
      </c>
      <c r="I43"/>
      <c r="J43" s="9">
        <f t="shared" si="10"/>
        <v>0</v>
      </c>
      <c r="K43" s="9">
        <f t="shared" si="11"/>
        <v>0</v>
      </c>
      <c r="L43" s="9">
        <f t="shared" si="16"/>
        <v>9</v>
      </c>
      <c r="M43" s="9">
        <f t="shared" si="17"/>
        <v>-1</v>
      </c>
      <c r="N43" s="5">
        <f t="shared" si="12"/>
        <v>0</v>
      </c>
      <c r="O43" s="10">
        <f t="shared" si="18"/>
        <v>7.5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-1</v>
      </c>
      <c r="N44" s="5">
        <f t="shared" si="12"/>
        <v>0</v>
      </c>
      <c r="O44" s="10">
        <f t="shared" si="18"/>
        <v>7.5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-1</v>
      </c>
      <c r="N45" s="5">
        <f t="shared" si="12"/>
        <v>0</v>
      </c>
      <c r="O45" s="10">
        <f t="shared" si="18"/>
        <v>7.5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-1</v>
      </c>
      <c r="N46" s="5">
        <f t="shared" si="12"/>
        <v>0</v>
      </c>
      <c r="O46" s="10">
        <f t="shared" si="18"/>
        <v>7.5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-1</v>
      </c>
      <c r="N47" s="5">
        <f t="shared" si="12"/>
        <v>0</v>
      </c>
      <c r="O47" s="10">
        <f t="shared" si="18"/>
        <v>7.5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>
        <v>1</v>
      </c>
      <c r="D48"/>
      <c r="E48">
        <v>1</v>
      </c>
      <c r="F48">
        <v>2</v>
      </c>
      <c r="G48">
        <v>1</v>
      </c>
      <c r="H48">
        <v>1</v>
      </c>
      <c r="I48"/>
      <c r="J48" s="9">
        <f t="shared" si="10"/>
        <v>-1</v>
      </c>
      <c r="K48" s="9">
        <f t="shared" si="11"/>
        <v>-2</v>
      </c>
      <c r="L48" s="9">
        <f t="shared" si="16"/>
        <v>8</v>
      </c>
      <c r="M48" s="9">
        <f t="shared" si="17"/>
        <v>-3</v>
      </c>
      <c r="N48" s="5">
        <f t="shared" si="12"/>
        <v>-2.8125</v>
      </c>
      <c r="O48" s="10">
        <f t="shared" si="18"/>
        <v>4.6875</v>
      </c>
      <c r="P48" s="5">
        <f t="shared" si="13"/>
        <v>31.25</v>
      </c>
      <c r="Q48" s="9">
        <f t="shared" si="14"/>
        <v>5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8</v>
      </c>
      <c r="M49" s="9">
        <f t="shared" si="17"/>
        <v>-3</v>
      </c>
      <c r="N49" s="5">
        <f t="shared" si="12"/>
        <v>0</v>
      </c>
      <c r="O49" s="10">
        <f t="shared" si="18"/>
        <v>4.6875</v>
      </c>
      <c r="P49" s="5">
        <f t="shared" si="13"/>
        <v>31.25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>
        <v>1</v>
      </c>
      <c r="C50"/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7</v>
      </c>
      <c r="M50" s="9">
        <f t="shared" si="17"/>
        <v>-3</v>
      </c>
      <c r="N50" s="5">
        <f t="shared" si="12"/>
        <v>-0.9375</v>
      </c>
      <c r="O50" s="10">
        <f t="shared" si="18"/>
        <v>3.75</v>
      </c>
      <c r="P50" s="5">
        <f t="shared" si="13"/>
        <v>25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-3</v>
      </c>
      <c r="N51" s="5">
        <f t="shared" si="12"/>
        <v>0</v>
      </c>
      <c r="O51" s="10">
        <f t="shared" si="18"/>
        <v>3.75</v>
      </c>
      <c r="P51" s="5">
        <f t="shared" si="13"/>
        <v>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/>
      <c r="H52" s="11">
        <v>1</v>
      </c>
      <c r="I52" s="11"/>
      <c r="J52" s="9">
        <f t="shared" si="10"/>
        <v>1</v>
      </c>
      <c r="K52" s="9">
        <f t="shared" si="11"/>
        <v>1</v>
      </c>
      <c r="L52" s="9">
        <f t="shared" si="16"/>
        <v>8</v>
      </c>
      <c r="M52" s="9">
        <f t="shared" si="17"/>
        <v>-2</v>
      </c>
      <c r="N52" s="5">
        <f t="shared" si="12"/>
        <v>1.875</v>
      </c>
      <c r="O52" s="10">
        <f t="shared" si="18"/>
        <v>5.625</v>
      </c>
      <c r="P52" s="5">
        <f t="shared" si="13"/>
        <v>37.5</v>
      </c>
      <c r="Q52" s="9">
        <f t="shared" si="14"/>
        <v>0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8</v>
      </c>
      <c r="M53" s="9">
        <f t="shared" si="17"/>
        <v>-2</v>
      </c>
      <c r="N53" s="5">
        <f t="shared" si="12"/>
        <v>0</v>
      </c>
      <c r="O53" s="10">
        <f t="shared" si="18"/>
        <v>5.625</v>
      </c>
      <c r="P53" s="5">
        <f t="shared" si="13"/>
        <v>37.5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8</v>
      </c>
      <c r="M54" s="9">
        <f t="shared" si="17"/>
        <v>-2</v>
      </c>
      <c r="N54" s="5">
        <f t="shared" si="12"/>
        <v>0</v>
      </c>
      <c r="O54" s="10">
        <f t="shared" si="18"/>
        <v>5.625</v>
      </c>
      <c r="P54" s="5">
        <f t="shared" si="13"/>
        <v>37.5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8</v>
      </c>
      <c r="M55" s="9">
        <f t="shared" si="17"/>
        <v>-2</v>
      </c>
      <c r="N55" s="5">
        <f t="shared" si="12"/>
        <v>0</v>
      </c>
      <c r="O55" s="10">
        <f t="shared" si="18"/>
        <v>5.625</v>
      </c>
      <c r="P55" s="5">
        <f t="shared" si="13"/>
        <v>37.5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8</v>
      </c>
      <c r="M56" s="9">
        <f t="shared" si="17"/>
        <v>-2</v>
      </c>
      <c r="N56" s="5">
        <f t="shared" si="12"/>
        <v>0</v>
      </c>
      <c r="O56" s="10">
        <f t="shared" si="18"/>
        <v>5.625</v>
      </c>
      <c r="P56" s="5">
        <f t="shared" si="13"/>
        <v>37.5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>
        <v>2</v>
      </c>
      <c r="E57"/>
      <c r="F57"/>
      <c r="G57"/>
      <c r="H57">
        <v>1</v>
      </c>
      <c r="I57">
        <v>2</v>
      </c>
      <c r="J57" s="9">
        <f t="shared" si="10"/>
        <v>1</v>
      </c>
      <c r="K57" s="9">
        <f t="shared" si="11"/>
        <v>3</v>
      </c>
      <c r="L57" s="9">
        <f t="shared" si="16"/>
        <v>9</v>
      </c>
      <c r="M57" s="9">
        <f t="shared" si="17"/>
        <v>1</v>
      </c>
      <c r="N57" s="5">
        <f t="shared" si="12"/>
        <v>3.75</v>
      </c>
      <c r="O57" s="10">
        <f t="shared" si="18"/>
        <v>9.375</v>
      </c>
      <c r="P57" s="5">
        <f t="shared" si="13"/>
        <v>62.5</v>
      </c>
      <c r="Q57" s="9">
        <f t="shared" si="14"/>
        <v>1</v>
      </c>
      <c r="R57" s="9">
        <f t="shared" si="15"/>
        <v>5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9</v>
      </c>
      <c r="M58" s="9">
        <f t="shared" si="17"/>
        <v>1</v>
      </c>
      <c r="N58" s="5">
        <f t="shared" si="12"/>
        <v>0</v>
      </c>
      <c r="O58" s="10">
        <f t="shared" si="18"/>
        <v>9.375</v>
      </c>
      <c r="P58" s="5">
        <f t="shared" si="13"/>
        <v>62.5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11</v>
      </c>
      <c r="M59" s="9">
        <f t="shared" si="17"/>
        <v>1</v>
      </c>
      <c r="N59" s="5">
        <f t="shared" si="12"/>
        <v>1.875</v>
      </c>
      <c r="O59" s="10">
        <f t="shared" si="18"/>
        <v>11.25</v>
      </c>
      <c r="P59" s="5">
        <f t="shared" si="13"/>
        <v>75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11</v>
      </c>
      <c r="M60" s="9">
        <f t="shared" si="17"/>
        <v>1</v>
      </c>
      <c r="N60" s="5">
        <f t="shared" si="12"/>
        <v>0</v>
      </c>
      <c r="O60" s="10">
        <f t="shared" si="18"/>
        <v>11.25</v>
      </c>
      <c r="P60" s="5">
        <f t="shared" si="13"/>
        <v>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11</v>
      </c>
      <c r="M61" s="9">
        <f t="shared" si="17"/>
        <v>1</v>
      </c>
      <c r="N61" s="5">
        <f t="shared" si="12"/>
        <v>0</v>
      </c>
      <c r="O61" s="10">
        <f t="shared" si="18"/>
        <v>11.25</v>
      </c>
      <c r="P61" s="5">
        <f t="shared" si="13"/>
        <v>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11</v>
      </c>
      <c r="M62" s="9">
        <f t="shared" si="17"/>
        <v>1</v>
      </c>
      <c r="N62" s="5">
        <f t="shared" si="12"/>
        <v>0</v>
      </c>
      <c r="O62" s="10">
        <f t="shared" si="18"/>
        <v>11.25</v>
      </c>
      <c r="P62" s="5">
        <f t="shared" si="13"/>
        <v>75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11</v>
      </c>
      <c r="M63" s="9">
        <f t="shared" si="17"/>
        <v>1</v>
      </c>
      <c r="N63" s="5">
        <f t="shared" si="12"/>
        <v>0</v>
      </c>
      <c r="O63" s="10">
        <f t="shared" si="18"/>
        <v>11.25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11</v>
      </c>
      <c r="M64" s="9">
        <f t="shared" si="17"/>
        <v>1</v>
      </c>
      <c r="N64" s="5">
        <f t="shared" si="12"/>
        <v>0</v>
      </c>
      <c r="O64" s="10">
        <f t="shared" si="18"/>
        <v>11.25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11</v>
      </c>
      <c r="M65" s="9">
        <f t="shared" si="17"/>
        <v>1</v>
      </c>
      <c r="N65" s="5">
        <f t="shared" si="12"/>
        <v>0</v>
      </c>
      <c r="O65" s="10">
        <f t="shared" si="18"/>
        <v>11.25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>
        <v>1</v>
      </c>
      <c r="G66" s="11"/>
      <c r="H66" s="11">
        <v>1</v>
      </c>
      <c r="I66" s="11">
        <v>1</v>
      </c>
      <c r="J66" s="9">
        <f t="shared" si="10"/>
        <v>0</v>
      </c>
      <c r="K66" s="9">
        <f t="shared" si="11"/>
        <v>1</v>
      </c>
      <c r="L66" s="9">
        <f t="shared" si="16"/>
        <v>11</v>
      </c>
      <c r="M66" s="9">
        <f t="shared" si="17"/>
        <v>2</v>
      </c>
      <c r="N66" s="5">
        <f t="shared" si="12"/>
        <v>0.9375</v>
      </c>
      <c r="O66" s="10">
        <f t="shared" si="18"/>
        <v>12.1875</v>
      </c>
      <c r="P66" s="5">
        <f t="shared" si="13"/>
        <v>81.25</v>
      </c>
      <c r="Q66" s="9">
        <f t="shared" si="14"/>
        <v>1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11</v>
      </c>
      <c r="M67" s="9">
        <f t="shared" si="17"/>
        <v>2</v>
      </c>
      <c r="N67" s="5">
        <f t="shared" si="12"/>
        <v>0</v>
      </c>
      <c r="O67" s="10">
        <f t="shared" si="18"/>
        <v>12.1875</v>
      </c>
      <c r="P67" s="5">
        <f t="shared" si="13"/>
        <v>81.25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2</v>
      </c>
      <c r="N68" s="5">
        <f aca="true" t="shared" si="21" ref="N68:N101">(+J68+K68)*($J$103/($J$103+$K$103))</f>
        <v>0</v>
      </c>
      <c r="O68" s="10">
        <f t="shared" si="18"/>
        <v>12.1875</v>
      </c>
      <c r="P68" s="5">
        <f aca="true" t="shared" si="22" ref="P68:P99">O68*100/$N$103</f>
        <v>81.25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>
        <v>1</v>
      </c>
      <c r="F69"/>
      <c r="G69"/>
      <c r="H69"/>
      <c r="I69"/>
      <c r="J69" s="9">
        <f t="shared" si="19"/>
        <v>2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2</v>
      </c>
      <c r="N69" s="5">
        <f t="shared" si="21"/>
        <v>1.875</v>
      </c>
      <c r="O69" s="10">
        <f aca="true" t="shared" si="27" ref="O69:O100">O68+N69</f>
        <v>14.0625</v>
      </c>
      <c r="P69" s="5">
        <f t="shared" si="22"/>
        <v>93.75</v>
      </c>
      <c r="Q69" s="9">
        <f t="shared" si="23"/>
        <v>0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2</v>
      </c>
      <c r="N70" s="5">
        <f t="shared" si="21"/>
        <v>0</v>
      </c>
      <c r="O70" s="10">
        <f t="shared" si="27"/>
        <v>14.0625</v>
      </c>
      <c r="P70" s="5">
        <f t="shared" si="22"/>
        <v>93.75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13</v>
      </c>
      <c r="M71" s="9">
        <f t="shared" si="26"/>
        <v>2</v>
      </c>
      <c r="N71" s="5">
        <f t="shared" si="21"/>
        <v>0</v>
      </c>
      <c r="O71" s="10">
        <f t="shared" si="27"/>
        <v>14.0625</v>
      </c>
      <c r="P71" s="5">
        <f t="shared" si="22"/>
        <v>93.75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13</v>
      </c>
      <c r="M72" s="9">
        <f t="shared" si="26"/>
        <v>2</v>
      </c>
      <c r="N72" s="5">
        <f t="shared" si="21"/>
        <v>0</v>
      </c>
      <c r="O72" s="10">
        <f t="shared" si="27"/>
        <v>14.0625</v>
      </c>
      <c r="P72" s="5">
        <f t="shared" si="22"/>
        <v>93.75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>
        <v>1</v>
      </c>
      <c r="H73"/>
      <c r="I73" s="11">
        <v>1</v>
      </c>
      <c r="J73" s="9">
        <f t="shared" si="19"/>
        <v>1</v>
      </c>
      <c r="K73" s="9">
        <f t="shared" si="20"/>
        <v>0</v>
      </c>
      <c r="L73" s="9">
        <f t="shared" si="25"/>
        <v>14</v>
      </c>
      <c r="M73" s="9">
        <f t="shared" si="26"/>
        <v>2</v>
      </c>
      <c r="N73" s="5">
        <f t="shared" si="21"/>
        <v>0.9375</v>
      </c>
      <c r="O73" s="10">
        <f t="shared" si="27"/>
        <v>15</v>
      </c>
      <c r="P73" s="5">
        <f t="shared" si="22"/>
        <v>100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14</v>
      </c>
      <c r="M74" s="9">
        <f t="shared" si="26"/>
        <v>2</v>
      </c>
      <c r="N74" s="5">
        <f t="shared" si="21"/>
        <v>0</v>
      </c>
      <c r="O74" s="10">
        <f t="shared" si="27"/>
        <v>15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14</v>
      </c>
      <c r="M75" s="9">
        <f t="shared" si="26"/>
        <v>2</v>
      </c>
      <c r="N75" s="5">
        <f t="shared" si="21"/>
        <v>0</v>
      </c>
      <c r="O75" s="10">
        <f t="shared" si="27"/>
        <v>15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14</v>
      </c>
      <c r="M76" s="9">
        <f t="shared" si="26"/>
        <v>3</v>
      </c>
      <c r="N76" s="5">
        <f t="shared" si="21"/>
        <v>0.9375</v>
      </c>
      <c r="O76" s="10">
        <f t="shared" si="27"/>
        <v>15.9375</v>
      </c>
      <c r="P76" s="5">
        <f t="shared" si="22"/>
        <v>106.25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14</v>
      </c>
      <c r="M77" s="9">
        <f t="shared" si="26"/>
        <v>3</v>
      </c>
      <c r="N77" s="5">
        <f t="shared" si="21"/>
        <v>0</v>
      </c>
      <c r="O77" s="10">
        <f t="shared" si="27"/>
        <v>15.9375</v>
      </c>
      <c r="P77" s="5">
        <f t="shared" si="22"/>
        <v>106.25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14</v>
      </c>
      <c r="M78" s="9">
        <f t="shared" si="26"/>
        <v>3</v>
      </c>
      <c r="N78" s="5">
        <f t="shared" si="21"/>
        <v>0</v>
      </c>
      <c r="O78" s="10">
        <f t="shared" si="27"/>
        <v>15.9375</v>
      </c>
      <c r="P78" s="5">
        <f t="shared" si="22"/>
        <v>106.25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14</v>
      </c>
      <c r="M79" s="9">
        <f t="shared" si="26"/>
        <v>3</v>
      </c>
      <c r="N79" s="5">
        <f t="shared" si="21"/>
        <v>0</v>
      </c>
      <c r="O79" s="10">
        <f t="shared" si="27"/>
        <v>15.9375</v>
      </c>
      <c r="P79" s="5">
        <f t="shared" si="22"/>
        <v>106.25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14</v>
      </c>
      <c r="M80" s="9">
        <f t="shared" si="26"/>
        <v>3</v>
      </c>
      <c r="N80" s="5">
        <f t="shared" si="21"/>
        <v>0</v>
      </c>
      <c r="O80" s="10">
        <f t="shared" si="27"/>
        <v>15.9375</v>
      </c>
      <c r="P80" s="5">
        <f t="shared" si="22"/>
        <v>106.25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14</v>
      </c>
      <c r="M81" s="9">
        <f t="shared" si="26"/>
        <v>3</v>
      </c>
      <c r="N81" s="5">
        <f t="shared" si="21"/>
        <v>0</v>
      </c>
      <c r="O81" s="10">
        <f t="shared" si="27"/>
        <v>15.9375</v>
      </c>
      <c r="P81" s="5">
        <f t="shared" si="22"/>
        <v>106.25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14</v>
      </c>
      <c r="M82" s="9">
        <f t="shared" si="26"/>
        <v>3</v>
      </c>
      <c r="N82" s="5">
        <f t="shared" si="21"/>
        <v>0</v>
      </c>
      <c r="O82" s="10">
        <f t="shared" si="27"/>
        <v>15.9375</v>
      </c>
      <c r="P82" s="5">
        <f t="shared" si="22"/>
        <v>106.25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2</v>
      </c>
      <c r="C83">
        <v>1</v>
      </c>
      <c r="D83">
        <v>1</v>
      </c>
      <c r="E83">
        <v>1</v>
      </c>
      <c r="F83">
        <v>2</v>
      </c>
      <c r="G83"/>
      <c r="H83"/>
      <c r="I83">
        <v>2</v>
      </c>
      <c r="J83" s="9">
        <f t="shared" si="19"/>
        <v>-1</v>
      </c>
      <c r="K83" s="9">
        <f t="shared" si="20"/>
        <v>0</v>
      </c>
      <c r="L83" s="9">
        <f t="shared" si="25"/>
        <v>13</v>
      </c>
      <c r="M83" s="9">
        <f t="shared" si="26"/>
        <v>3</v>
      </c>
      <c r="N83" s="5">
        <f t="shared" si="21"/>
        <v>-0.9375</v>
      </c>
      <c r="O83" s="10">
        <f t="shared" si="27"/>
        <v>15</v>
      </c>
      <c r="P83" s="5">
        <f t="shared" si="22"/>
        <v>100</v>
      </c>
      <c r="Q83" s="9">
        <f t="shared" si="23"/>
        <v>5</v>
      </c>
      <c r="R83" s="9">
        <f t="shared" si="24"/>
        <v>4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13</v>
      </c>
      <c r="M84" s="9">
        <f t="shared" si="26"/>
        <v>3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/>
      <c r="F85"/>
      <c r="G85">
        <v>1</v>
      </c>
      <c r="H85"/>
      <c r="I85"/>
      <c r="J85" s="9">
        <f t="shared" si="19"/>
        <v>1</v>
      </c>
      <c r="K85" s="9">
        <f t="shared" si="20"/>
        <v>-1</v>
      </c>
      <c r="L85" s="9">
        <f t="shared" si="25"/>
        <v>14</v>
      </c>
      <c r="M85" s="9">
        <f t="shared" si="26"/>
        <v>2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14</v>
      </c>
      <c r="M86" s="9">
        <f t="shared" si="26"/>
        <v>2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15</v>
      </c>
      <c r="M87" s="9">
        <f t="shared" si="26"/>
        <v>2</v>
      </c>
      <c r="N87" s="5">
        <f t="shared" si="21"/>
        <v>0.9375</v>
      </c>
      <c r="O87" s="10">
        <f t="shared" si="27"/>
        <v>15.9375</v>
      </c>
      <c r="P87" s="5">
        <f t="shared" si="22"/>
        <v>106.25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2</v>
      </c>
      <c r="N88" s="5">
        <f t="shared" si="21"/>
        <v>0</v>
      </c>
      <c r="O88" s="10">
        <f t="shared" si="27"/>
        <v>15.9375</v>
      </c>
      <c r="P88" s="5">
        <f t="shared" si="22"/>
        <v>106.25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2</v>
      </c>
      <c r="N89" s="5">
        <f t="shared" si="21"/>
        <v>0</v>
      </c>
      <c r="O89" s="10">
        <f t="shared" si="27"/>
        <v>15.9375</v>
      </c>
      <c r="P89" s="5">
        <f t="shared" si="22"/>
        <v>106.25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2</v>
      </c>
      <c r="N90" s="5">
        <f t="shared" si="21"/>
        <v>0</v>
      </c>
      <c r="O90" s="10">
        <f t="shared" si="27"/>
        <v>15.9375</v>
      </c>
      <c r="P90" s="5">
        <f t="shared" si="22"/>
        <v>106.25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2</v>
      </c>
      <c r="N91" s="5">
        <f t="shared" si="21"/>
        <v>0</v>
      </c>
      <c r="O91" s="10">
        <f t="shared" si="27"/>
        <v>15.9375</v>
      </c>
      <c r="P91" s="5">
        <f t="shared" si="22"/>
        <v>106.25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>
        <v>1</v>
      </c>
      <c r="H92"/>
      <c r="I92"/>
      <c r="J92" s="9">
        <f t="shared" si="19"/>
        <v>0</v>
      </c>
      <c r="K92" s="9">
        <f t="shared" si="20"/>
        <v>-1</v>
      </c>
      <c r="L92" s="9">
        <f t="shared" si="25"/>
        <v>15</v>
      </c>
      <c r="M92" s="9">
        <f t="shared" si="26"/>
        <v>1</v>
      </c>
      <c r="N92" s="5">
        <f t="shared" si="21"/>
        <v>-0.9375</v>
      </c>
      <c r="O92" s="10">
        <f t="shared" si="27"/>
        <v>15</v>
      </c>
      <c r="P92" s="5">
        <f t="shared" si="22"/>
        <v>100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1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1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1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1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1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1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1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1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1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7</v>
      </c>
      <c r="D103" s="9">
        <f t="shared" si="28"/>
        <v>23</v>
      </c>
      <c r="E103" s="9">
        <f t="shared" si="28"/>
        <v>6</v>
      </c>
      <c r="F103" s="9">
        <f t="shared" si="28"/>
        <v>8</v>
      </c>
      <c r="G103" s="9">
        <f t="shared" si="28"/>
        <v>9</v>
      </c>
      <c r="H103" s="9">
        <f t="shared" si="28"/>
        <v>11</v>
      </c>
      <c r="I103" s="9">
        <f t="shared" si="28"/>
        <v>7</v>
      </c>
      <c r="J103" s="9">
        <f t="shared" si="28"/>
        <v>15</v>
      </c>
      <c r="K103" s="9">
        <f t="shared" si="28"/>
        <v>1</v>
      </c>
      <c r="N103" s="5">
        <f>SUM(N4:N101)</f>
        <v>15</v>
      </c>
      <c r="Q103" s="10">
        <f>SUM(Q4:Q101)</f>
        <v>31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1" sqref="I9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1.25</v>
      </c>
      <c r="AA4" s="5">
        <f aca="true" t="shared" si="6" ref="AA4:AA17">Z4*100/$Z$18</f>
        <v>8.333333333333334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10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>
        <v>1</v>
      </c>
      <c r="G6"/>
      <c r="H6"/>
      <c r="I6"/>
      <c r="J6" s="9">
        <f t="shared" si="0"/>
        <v>0</v>
      </c>
      <c r="K6" s="9">
        <f t="shared" si="1"/>
        <v>-1</v>
      </c>
      <c r="L6" s="9">
        <f t="shared" si="7"/>
        <v>0</v>
      </c>
      <c r="M6" s="9">
        <f t="shared" si="8"/>
        <v>-1</v>
      </c>
      <c r="N6" s="5">
        <f t="shared" si="2"/>
        <v>-0.625</v>
      </c>
      <c r="O6" s="10">
        <f t="shared" si="9"/>
        <v>-0.625</v>
      </c>
      <c r="P6" s="5">
        <f t="shared" si="3"/>
        <v>-4.166666666666667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29</v>
      </c>
      <c r="W6"/>
      <c r="X6" s="1" t="s">
        <v>32</v>
      </c>
      <c r="Z6" s="10">
        <f>SUM(N18:N24)</f>
        <v>-1.875</v>
      </c>
      <c r="AA6" s="5">
        <f t="shared" si="6"/>
        <v>-12.5</v>
      </c>
      <c r="AB6" s="10">
        <f>SUM(Q18:Q24)+SUM(R18:R24)</f>
        <v>3</v>
      </c>
      <c r="AC6" s="10">
        <f>100*SUM(R18:R24)/AB6</f>
        <v>0</v>
      </c>
    </row>
    <row r="7" spans="1:29" ht="15">
      <c r="A7" s="12">
        <v>32750</v>
      </c>
      <c r="B7"/>
      <c r="C7">
        <v>2</v>
      </c>
      <c r="D7">
        <v>2</v>
      </c>
      <c r="E7">
        <v>1</v>
      </c>
      <c r="F7"/>
      <c r="G7"/>
      <c r="H7">
        <v>2</v>
      </c>
      <c r="I7"/>
      <c r="J7" s="9">
        <f t="shared" si="0"/>
        <v>1</v>
      </c>
      <c r="K7" s="9">
        <f t="shared" si="1"/>
        <v>2</v>
      </c>
      <c r="L7" s="9">
        <f t="shared" si="7"/>
        <v>1</v>
      </c>
      <c r="M7" s="9">
        <f t="shared" si="8"/>
        <v>1</v>
      </c>
      <c r="N7" s="5">
        <f t="shared" si="2"/>
        <v>1.875</v>
      </c>
      <c r="O7" s="10">
        <f t="shared" si="9"/>
        <v>1.25</v>
      </c>
      <c r="P7" s="5">
        <f t="shared" si="3"/>
        <v>8.333333333333334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64.63414634146342</v>
      </c>
      <c r="W7"/>
      <c r="Y7" s="1" t="s">
        <v>34</v>
      </c>
      <c r="Z7" s="10">
        <f>SUM(N25:N31)</f>
        <v>1.25</v>
      </c>
      <c r="AA7" s="5">
        <f t="shared" si="6"/>
        <v>8.333333333333334</v>
      </c>
      <c r="AB7" s="10">
        <f>SUM(Q25:Q31)+SUM(R25:R31)</f>
        <v>12</v>
      </c>
      <c r="AC7" s="10">
        <f>100*SUM(R25:R31)/AB7</f>
        <v>58.333333333333336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1</v>
      </c>
      <c r="N8" s="5">
        <f t="shared" si="2"/>
        <v>0</v>
      </c>
      <c r="O8" s="10">
        <f t="shared" si="9"/>
        <v>1.25</v>
      </c>
      <c r="P8" s="5">
        <f t="shared" si="3"/>
        <v>8.333333333333334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0.625</v>
      </c>
      <c r="AA8" s="5">
        <f t="shared" si="6"/>
        <v>4.166666666666667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1</v>
      </c>
      <c r="N9" s="5">
        <f t="shared" si="2"/>
        <v>0</v>
      </c>
      <c r="O9" s="10">
        <f t="shared" si="9"/>
        <v>1.25</v>
      </c>
      <c r="P9" s="5">
        <f t="shared" si="3"/>
        <v>8.333333333333334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0.625</v>
      </c>
      <c r="AA9" s="5">
        <f t="shared" si="6"/>
        <v>4.166666666666667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>
        <v>1</v>
      </c>
      <c r="E10" s="11"/>
      <c r="F10" s="11"/>
      <c r="G10" s="11">
        <v>1</v>
      </c>
      <c r="H10" s="11"/>
      <c r="I10" s="11"/>
      <c r="J10" s="9">
        <f t="shared" si="0"/>
        <v>1</v>
      </c>
      <c r="K10" s="9">
        <f t="shared" si="1"/>
        <v>-1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1.25</v>
      </c>
      <c r="P10" s="5">
        <f t="shared" si="3"/>
        <v>8.333333333333334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34.48275862068966</v>
      </c>
      <c r="W10"/>
      <c r="X10" s="8" t="s">
        <v>38</v>
      </c>
      <c r="Z10" s="10">
        <f>SUM(N46:N52)</f>
        <v>1.875</v>
      </c>
      <c r="AA10" s="5">
        <f t="shared" si="6"/>
        <v>12.5</v>
      </c>
      <c r="AB10" s="10">
        <f>SUM(Q46:Q52)+SUM(R46:R52)</f>
        <v>15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0">
        <f t="shared" si="9"/>
        <v>1.25</v>
      </c>
      <c r="P11" s="5">
        <f t="shared" si="3"/>
        <v>8.333333333333334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12.5</v>
      </c>
      <c r="W11"/>
      <c r="Y11" s="8" t="s">
        <v>40</v>
      </c>
      <c r="Z11" s="10">
        <f>SUM(N53:N59)</f>
        <v>0.625</v>
      </c>
      <c r="AA11" s="5">
        <f t="shared" si="6"/>
        <v>4.166666666666667</v>
      </c>
      <c r="AB11" s="10">
        <f>SUM(Q53:Q59)+SUM(R53:R59)</f>
        <v>3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>
        <v>1</v>
      </c>
      <c r="D12">
        <v>1</v>
      </c>
      <c r="E12"/>
      <c r="F12"/>
      <c r="G12">
        <v>1</v>
      </c>
      <c r="H12">
        <v>1</v>
      </c>
      <c r="I12"/>
      <c r="J12" s="9">
        <f t="shared" si="0"/>
        <v>-1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-0.625</v>
      </c>
      <c r="O12" s="10">
        <f t="shared" si="9"/>
        <v>0.625</v>
      </c>
      <c r="P12" s="5">
        <f t="shared" si="3"/>
        <v>4.166666666666667</v>
      </c>
      <c r="Q12" s="9">
        <f t="shared" si="4"/>
        <v>3</v>
      </c>
      <c r="R12" s="9">
        <f t="shared" si="5"/>
        <v>2</v>
      </c>
      <c r="U12" s="8" t="s">
        <v>41</v>
      </c>
      <c r="V12" s="5">
        <f>100*((E103+I103)/(E103+D103+I103+H103))</f>
        <v>24.528301886792452</v>
      </c>
      <c r="W12"/>
      <c r="X12" s="8" t="s">
        <v>42</v>
      </c>
      <c r="Z12" s="10">
        <f>SUM(N60:N66)</f>
        <v>4.375</v>
      </c>
      <c r="AA12" s="5">
        <f t="shared" si="6"/>
        <v>29.166666666666668</v>
      </c>
      <c r="AB12" s="10">
        <f>SUM(Q60:Q66)+SUM(R60:R66)</f>
        <v>11</v>
      </c>
      <c r="AC12" s="10">
        <f>100*SUM(R60:R66)/AB12</f>
        <v>81.81818181818181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0.625</v>
      </c>
      <c r="P13" s="5">
        <f t="shared" si="3"/>
        <v>4.166666666666667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</v>
      </c>
      <c r="AA13" s="5">
        <f t="shared" si="6"/>
        <v>33.333333333333336</v>
      </c>
      <c r="AB13" s="10">
        <f>SUM(Q67:Q73)+SUM(R67:R73)</f>
        <v>10</v>
      </c>
      <c r="AC13" s="10">
        <f>100*SUM(R67:R73)/AB13</f>
        <v>90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0.625</v>
      </c>
      <c r="P14" s="5">
        <f t="shared" si="3"/>
        <v>4.166666666666667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1.25</v>
      </c>
      <c r="AA14" s="5">
        <f t="shared" si="6"/>
        <v>8.333333333333334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0.625</v>
      </c>
      <c r="P15" s="5">
        <f t="shared" si="3"/>
        <v>4.166666666666667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0.625</v>
      </c>
      <c r="AA15" s="5">
        <f t="shared" si="6"/>
        <v>4.166666666666667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0.625</v>
      </c>
      <c r="P16" s="5">
        <f t="shared" si="3"/>
        <v>4.166666666666667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-0.625</v>
      </c>
      <c r="AA16" s="5">
        <f t="shared" si="6"/>
        <v>-4.166666666666667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/>
      <c r="E17" s="11">
        <v>2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3</v>
      </c>
      <c r="M17" s="9">
        <f t="shared" si="8"/>
        <v>-1</v>
      </c>
      <c r="N17" s="5">
        <f t="shared" si="2"/>
        <v>0.625</v>
      </c>
      <c r="O17" s="10">
        <f t="shared" si="9"/>
        <v>1.25</v>
      </c>
      <c r="P17" s="5">
        <f t="shared" si="3"/>
        <v>8.333333333333334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1.25</v>
      </c>
      <c r="P18" s="5">
        <f t="shared" si="3"/>
        <v>8.333333333333334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100.00000000000001</v>
      </c>
    </row>
    <row r="19" spans="1:29" ht="15">
      <c r="A19" s="12">
        <v>32762</v>
      </c>
      <c r="B19"/>
      <c r="C19">
        <v>1</v>
      </c>
      <c r="D19"/>
      <c r="E19"/>
      <c r="F19">
        <v>1</v>
      </c>
      <c r="G19"/>
      <c r="H19"/>
      <c r="I19"/>
      <c r="J19" s="9">
        <f t="shared" si="0"/>
        <v>-1</v>
      </c>
      <c r="K19" s="9">
        <f t="shared" si="1"/>
        <v>-1</v>
      </c>
      <c r="L19" s="9">
        <f t="shared" si="7"/>
        <v>2</v>
      </c>
      <c r="M19" s="9">
        <f t="shared" si="8"/>
        <v>-2</v>
      </c>
      <c r="N19" s="5">
        <f t="shared" si="2"/>
        <v>-1.25</v>
      </c>
      <c r="O19" s="10">
        <f t="shared" si="9"/>
        <v>0</v>
      </c>
      <c r="P19" s="5">
        <f t="shared" si="3"/>
        <v>0</v>
      </c>
      <c r="Q19" s="9">
        <f t="shared" si="4"/>
        <v>2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>
        <v>1</v>
      </c>
      <c r="D21"/>
      <c r="E21"/>
      <c r="F21"/>
      <c r="G21"/>
      <c r="H21"/>
      <c r="I21"/>
      <c r="J21" s="9">
        <f t="shared" si="0"/>
        <v>-1</v>
      </c>
      <c r="K21" s="9">
        <f t="shared" si="1"/>
        <v>0</v>
      </c>
      <c r="L21" s="9">
        <f t="shared" si="7"/>
        <v>1</v>
      </c>
      <c r="M21" s="9">
        <f t="shared" si="8"/>
        <v>-2</v>
      </c>
      <c r="N21" s="5">
        <f t="shared" si="2"/>
        <v>-0.625</v>
      </c>
      <c r="O21" s="10">
        <f t="shared" si="9"/>
        <v>-0.625</v>
      </c>
      <c r="P21" s="5">
        <f t="shared" si="3"/>
        <v>-4.166666666666667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-2</v>
      </c>
      <c r="N22" s="5">
        <f t="shared" si="2"/>
        <v>0</v>
      </c>
      <c r="O22" s="10">
        <f t="shared" si="9"/>
        <v>-0.625</v>
      </c>
      <c r="P22" s="5">
        <f t="shared" si="3"/>
        <v>-4.166666666666667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-2</v>
      </c>
      <c r="N23" s="5">
        <f t="shared" si="2"/>
        <v>0</v>
      </c>
      <c r="O23" s="10">
        <f t="shared" si="9"/>
        <v>-0.625</v>
      </c>
      <c r="P23" s="5">
        <f t="shared" si="3"/>
        <v>-4.166666666666667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-2</v>
      </c>
      <c r="N24" s="5">
        <f t="shared" si="2"/>
        <v>0</v>
      </c>
      <c r="O24" s="10">
        <f t="shared" si="9"/>
        <v>-0.625</v>
      </c>
      <c r="P24" s="5">
        <f t="shared" si="3"/>
        <v>-4.166666666666667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-2</v>
      </c>
      <c r="N25" s="5">
        <f t="shared" si="2"/>
        <v>0</v>
      </c>
      <c r="O25" s="10">
        <f t="shared" si="9"/>
        <v>-0.625</v>
      </c>
      <c r="P25" s="5">
        <f t="shared" si="3"/>
        <v>-4.166666666666667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2</v>
      </c>
      <c r="M26" s="9">
        <f t="shared" si="8"/>
        <v>-2</v>
      </c>
      <c r="N26" s="5">
        <f t="shared" si="2"/>
        <v>0.625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-2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>
        <v>1</v>
      </c>
      <c r="D28">
        <v>1</v>
      </c>
      <c r="E28">
        <v>1</v>
      </c>
      <c r="F28">
        <v>1</v>
      </c>
      <c r="G28"/>
      <c r="H28">
        <v>1</v>
      </c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3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2</v>
      </c>
      <c r="M29" s="9">
        <f t="shared" si="8"/>
        <v>-2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-2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>
        <v>1</v>
      </c>
      <c r="F31">
        <v>1</v>
      </c>
      <c r="G31" s="11">
        <v>1</v>
      </c>
      <c r="H31" s="11">
        <v>2</v>
      </c>
      <c r="I31" s="11"/>
      <c r="J31" s="9">
        <f t="shared" si="0"/>
        <v>1</v>
      </c>
      <c r="K31" s="9">
        <f t="shared" si="1"/>
        <v>0</v>
      </c>
      <c r="L31" s="9">
        <f t="shared" si="7"/>
        <v>3</v>
      </c>
      <c r="M31" s="9">
        <f t="shared" si="8"/>
        <v>-2</v>
      </c>
      <c r="N31" s="5">
        <f t="shared" si="2"/>
        <v>0.625</v>
      </c>
      <c r="O31" s="10">
        <f t="shared" si="9"/>
        <v>0.625</v>
      </c>
      <c r="P31" s="5">
        <f t="shared" si="3"/>
        <v>4.166666666666667</v>
      </c>
      <c r="Q31" s="9">
        <f t="shared" si="4"/>
        <v>2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3</v>
      </c>
      <c r="M32" s="9">
        <f t="shared" si="8"/>
        <v>-2</v>
      </c>
      <c r="N32" s="5">
        <f t="shared" si="2"/>
        <v>0</v>
      </c>
      <c r="O32" s="10">
        <f t="shared" si="9"/>
        <v>0.625</v>
      </c>
      <c r="P32" s="5">
        <f t="shared" si="3"/>
        <v>4.166666666666667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3</v>
      </c>
      <c r="M33" s="9">
        <f t="shared" si="8"/>
        <v>-2</v>
      </c>
      <c r="N33" s="5">
        <f t="shared" si="2"/>
        <v>0</v>
      </c>
      <c r="O33" s="10">
        <f t="shared" si="9"/>
        <v>0.625</v>
      </c>
      <c r="P33" s="5">
        <f t="shared" si="3"/>
        <v>4.166666666666667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</v>
      </c>
      <c r="N34" s="5">
        <f t="shared" si="2"/>
        <v>0</v>
      </c>
      <c r="O34" s="10">
        <f t="shared" si="9"/>
        <v>0.625</v>
      </c>
      <c r="P34" s="5">
        <f t="shared" si="3"/>
        <v>4.166666666666667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4</v>
      </c>
      <c r="M35" s="9">
        <f t="shared" si="8"/>
        <v>-2</v>
      </c>
      <c r="N35" s="5">
        <f t="shared" si="2"/>
        <v>0.625</v>
      </c>
      <c r="O35" s="10">
        <f t="shared" si="9"/>
        <v>1.25</v>
      </c>
      <c r="P35" s="5">
        <f t="shared" si="3"/>
        <v>8.333333333333334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1.25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-2</v>
      </c>
      <c r="N37" s="5">
        <f t="shared" si="12"/>
        <v>0</v>
      </c>
      <c r="O37" s="10">
        <f aca="true" t="shared" si="18" ref="O37:O68">O36+N37</f>
        <v>1.25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-2</v>
      </c>
      <c r="N38" s="5">
        <f t="shared" si="12"/>
        <v>0</v>
      </c>
      <c r="O38" s="10">
        <f t="shared" si="18"/>
        <v>1.25</v>
      </c>
      <c r="P38" s="5">
        <f t="shared" si="13"/>
        <v>8.333333333333334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</v>
      </c>
      <c r="N39" s="5">
        <f t="shared" si="12"/>
        <v>0</v>
      </c>
      <c r="O39" s="10">
        <f t="shared" si="18"/>
        <v>1.25</v>
      </c>
      <c r="P39" s="5">
        <f t="shared" si="13"/>
        <v>8.333333333333334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</v>
      </c>
      <c r="N40" s="5">
        <f t="shared" si="12"/>
        <v>0</v>
      </c>
      <c r="O40" s="10">
        <f t="shared" si="18"/>
        <v>1.25</v>
      </c>
      <c r="P40" s="5">
        <f t="shared" si="13"/>
        <v>8.333333333333334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</v>
      </c>
      <c r="N41" s="5">
        <f t="shared" si="12"/>
        <v>0</v>
      </c>
      <c r="O41" s="10">
        <f t="shared" si="18"/>
        <v>1.25</v>
      </c>
      <c r="P41" s="5">
        <f t="shared" si="13"/>
        <v>8.333333333333334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</v>
      </c>
      <c r="N42" s="5">
        <f t="shared" si="12"/>
        <v>0</v>
      </c>
      <c r="O42" s="10">
        <f t="shared" si="18"/>
        <v>1.25</v>
      </c>
      <c r="P42" s="5">
        <f t="shared" si="13"/>
        <v>8.333333333333334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-2</v>
      </c>
      <c r="N43" s="5">
        <f t="shared" si="12"/>
        <v>0</v>
      </c>
      <c r="O43" s="10">
        <f t="shared" si="18"/>
        <v>1.25</v>
      </c>
      <c r="P43" s="5">
        <f t="shared" si="13"/>
        <v>8.333333333333334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-2</v>
      </c>
      <c r="N44" s="5">
        <f t="shared" si="12"/>
        <v>0</v>
      </c>
      <c r="O44" s="10">
        <f t="shared" si="18"/>
        <v>1.25</v>
      </c>
      <c r="P44" s="5">
        <f t="shared" si="13"/>
        <v>8.333333333333334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5</v>
      </c>
      <c r="M45" s="9">
        <f t="shared" si="17"/>
        <v>-2</v>
      </c>
      <c r="N45" s="5">
        <f t="shared" si="12"/>
        <v>0.625</v>
      </c>
      <c r="O45" s="10">
        <f t="shared" si="18"/>
        <v>1.875</v>
      </c>
      <c r="P45" s="5">
        <f t="shared" si="13"/>
        <v>12.5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-2</v>
      </c>
      <c r="N46" s="5">
        <f t="shared" si="12"/>
        <v>0</v>
      </c>
      <c r="O46" s="10">
        <f t="shared" si="18"/>
        <v>1.875</v>
      </c>
      <c r="P46" s="5">
        <f t="shared" si="13"/>
        <v>12.5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>
        <v>1</v>
      </c>
      <c r="D47"/>
      <c r="E47">
        <v>1</v>
      </c>
      <c r="F47"/>
      <c r="G47">
        <v>1</v>
      </c>
      <c r="H47"/>
      <c r="I47"/>
      <c r="J47" s="9">
        <f t="shared" si="10"/>
        <v>-1</v>
      </c>
      <c r="K47" s="9">
        <f t="shared" si="11"/>
        <v>-1</v>
      </c>
      <c r="L47" s="9">
        <f t="shared" si="16"/>
        <v>4</v>
      </c>
      <c r="M47" s="9">
        <f t="shared" si="17"/>
        <v>-3</v>
      </c>
      <c r="N47" s="5">
        <f t="shared" si="12"/>
        <v>-1.25</v>
      </c>
      <c r="O47" s="10">
        <f t="shared" si="18"/>
        <v>0.625</v>
      </c>
      <c r="P47" s="5">
        <f t="shared" si="13"/>
        <v>4.166666666666667</v>
      </c>
      <c r="Q47" s="9">
        <f t="shared" si="14"/>
        <v>3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4</v>
      </c>
      <c r="M48" s="9">
        <f t="shared" si="17"/>
        <v>-3</v>
      </c>
      <c r="N48" s="5">
        <f t="shared" si="12"/>
        <v>0</v>
      </c>
      <c r="O48" s="10">
        <f t="shared" si="18"/>
        <v>0.625</v>
      </c>
      <c r="P48" s="5">
        <f t="shared" si="13"/>
        <v>4.166666666666667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>
        <v>1</v>
      </c>
      <c r="I49" s="11"/>
      <c r="J49" s="9">
        <f t="shared" si="10"/>
        <v>1</v>
      </c>
      <c r="K49" s="9">
        <f t="shared" si="11"/>
        <v>1</v>
      </c>
      <c r="L49" s="9">
        <f t="shared" si="16"/>
        <v>5</v>
      </c>
      <c r="M49" s="9">
        <f t="shared" si="17"/>
        <v>-2</v>
      </c>
      <c r="N49" s="5">
        <f t="shared" si="12"/>
        <v>1.25</v>
      </c>
      <c r="O49" s="10">
        <f t="shared" si="18"/>
        <v>1.875</v>
      </c>
      <c r="P49" s="5">
        <f t="shared" si="13"/>
        <v>12.5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</v>
      </c>
      <c r="N50" s="5">
        <f t="shared" si="12"/>
        <v>0</v>
      </c>
      <c r="O50" s="10">
        <f t="shared" si="18"/>
        <v>1.875</v>
      </c>
      <c r="P50" s="5">
        <f t="shared" si="13"/>
        <v>12.5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5</v>
      </c>
      <c r="M51" s="9">
        <f t="shared" si="17"/>
        <v>-1</v>
      </c>
      <c r="N51" s="5">
        <f t="shared" si="12"/>
        <v>0.625</v>
      </c>
      <c r="O51" s="10">
        <f t="shared" si="18"/>
        <v>2.5</v>
      </c>
      <c r="P51" s="5">
        <f t="shared" si="13"/>
        <v>16.666666666666668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>
        <v>2</v>
      </c>
      <c r="C52"/>
      <c r="D52" s="11">
        <v>1</v>
      </c>
      <c r="E52" s="11"/>
      <c r="F52" s="11">
        <v>1</v>
      </c>
      <c r="G52"/>
      <c r="H52" s="11">
        <v>3</v>
      </c>
      <c r="I52" s="11">
        <v>1</v>
      </c>
      <c r="J52" s="9">
        <f t="shared" si="10"/>
        <v>-1</v>
      </c>
      <c r="K52" s="9">
        <f t="shared" si="11"/>
        <v>3</v>
      </c>
      <c r="L52" s="9">
        <f t="shared" si="16"/>
        <v>4</v>
      </c>
      <c r="M52" s="9">
        <f t="shared" si="17"/>
        <v>2</v>
      </c>
      <c r="N52" s="5">
        <f t="shared" si="12"/>
        <v>1.25</v>
      </c>
      <c r="O52" s="10">
        <f t="shared" si="18"/>
        <v>3.75</v>
      </c>
      <c r="P52" s="5">
        <f t="shared" si="13"/>
        <v>25</v>
      </c>
      <c r="Q52" s="9">
        <f t="shared" si="14"/>
        <v>3</v>
      </c>
      <c r="R52" s="9">
        <f t="shared" si="15"/>
        <v>5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2</v>
      </c>
      <c r="N53" s="5">
        <f t="shared" si="12"/>
        <v>0</v>
      </c>
      <c r="O53" s="10">
        <f t="shared" si="18"/>
        <v>3.75</v>
      </c>
      <c r="P53" s="5">
        <f t="shared" si="13"/>
        <v>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2</v>
      </c>
      <c r="N54" s="5">
        <f t="shared" si="12"/>
        <v>0</v>
      </c>
      <c r="O54" s="10">
        <f t="shared" si="18"/>
        <v>3.75</v>
      </c>
      <c r="P54" s="5">
        <f t="shared" si="13"/>
        <v>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2</v>
      </c>
      <c r="N55" s="5">
        <f t="shared" si="12"/>
        <v>0</v>
      </c>
      <c r="O55" s="10">
        <f t="shared" si="18"/>
        <v>3.75</v>
      </c>
      <c r="P55" s="5">
        <f t="shared" si="13"/>
        <v>25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2</v>
      </c>
      <c r="N56" s="5">
        <f t="shared" si="12"/>
        <v>0</v>
      </c>
      <c r="O56" s="10">
        <f t="shared" si="18"/>
        <v>3.75</v>
      </c>
      <c r="P56" s="5">
        <f t="shared" si="13"/>
        <v>25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2</v>
      </c>
      <c r="N57" s="5">
        <f t="shared" si="12"/>
        <v>0</v>
      </c>
      <c r="O57" s="10">
        <f t="shared" si="18"/>
        <v>3.75</v>
      </c>
      <c r="P57" s="5">
        <f t="shared" si="13"/>
        <v>25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>
        <v>1</v>
      </c>
      <c r="I58" s="11"/>
      <c r="J58" s="9">
        <f t="shared" si="10"/>
        <v>-1</v>
      </c>
      <c r="K58" s="9">
        <f t="shared" si="11"/>
        <v>1</v>
      </c>
      <c r="L58" s="9">
        <f t="shared" si="16"/>
        <v>3</v>
      </c>
      <c r="M58" s="9">
        <f t="shared" si="17"/>
        <v>3</v>
      </c>
      <c r="N58" s="5">
        <f t="shared" si="12"/>
        <v>0</v>
      </c>
      <c r="O58" s="10">
        <f t="shared" si="18"/>
        <v>3.75</v>
      </c>
      <c r="P58" s="5">
        <f t="shared" si="13"/>
        <v>25</v>
      </c>
      <c r="Q58" s="9">
        <f t="shared" si="14"/>
        <v>1</v>
      </c>
      <c r="R58" s="9">
        <f t="shared" si="15"/>
        <v>1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4</v>
      </c>
      <c r="M59" s="9">
        <f t="shared" si="17"/>
        <v>3</v>
      </c>
      <c r="N59" s="5">
        <f t="shared" si="12"/>
        <v>0.625</v>
      </c>
      <c r="O59" s="10">
        <f t="shared" si="18"/>
        <v>4.375</v>
      </c>
      <c r="P59" s="5">
        <f t="shared" si="13"/>
        <v>29.166666666666668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4</v>
      </c>
      <c r="M60" s="9">
        <f t="shared" si="17"/>
        <v>3</v>
      </c>
      <c r="N60" s="5">
        <f t="shared" si="12"/>
        <v>0</v>
      </c>
      <c r="O60" s="10">
        <f t="shared" si="18"/>
        <v>4.375</v>
      </c>
      <c r="P60" s="5">
        <f t="shared" si="13"/>
        <v>29.166666666666668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4</v>
      </c>
      <c r="M61" s="9">
        <f t="shared" si="17"/>
        <v>3</v>
      </c>
      <c r="N61" s="5">
        <f t="shared" si="12"/>
        <v>0</v>
      </c>
      <c r="O61" s="10">
        <f t="shared" si="18"/>
        <v>4.375</v>
      </c>
      <c r="P61" s="5">
        <f t="shared" si="13"/>
        <v>29.166666666666668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4</v>
      </c>
      <c r="M62" s="9">
        <f t="shared" si="17"/>
        <v>3</v>
      </c>
      <c r="N62" s="5">
        <f t="shared" si="12"/>
        <v>0</v>
      </c>
      <c r="O62" s="10">
        <f t="shared" si="18"/>
        <v>4.375</v>
      </c>
      <c r="P62" s="5">
        <f t="shared" si="13"/>
        <v>29.166666666666668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>
        <v>1</v>
      </c>
      <c r="E63" s="11">
        <v>1</v>
      </c>
      <c r="F63">
        <v>1</v>
      </c>
      <c r="G63" s="11"/>
      <c r="H63" s="11"/>
      <c r="I63" s="11"/>
      <c r="J63" s="9">
        <f t="shared" si="10"/>
        <v>2</v>
      </c>
      <c r="K63" s="9">
        <f t="shared" si="11"/>
        <v>-1</v>
      </c>
      <c r="L63" s="9">
        <f t="shared" si="16"/>
        <v>6</v>
      </c>
      <c r="M63" s="9">
        <f t="shared" si="17"/>
        <v>2</v>
      </c>
      <c r="N63" s="5">
        <f t="shared" si="12"/>
        <v>0.625</v>
      </c>
      <c r="O63" s="10">
        <f t="shared" si="18"/>
        <v>5</v>
      </c>
      <c r="P63" s="5">
        <f t="shared" si="13"/>
        <v>33.333333333333336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>
        <v>1</v>
      </c>
      <c r="E64"/>
      <c r="F64">
        <v>1</v>
      </c>
      <c r="G64"/>
      <c r="H64">
        <v>3</v>
      </c>
      <c r="I64"/>
      <c r="J64" s="9">
        <f t="shared" si="10"/>
        <v>1</v>
      </c>
      <c r="K64" s="9">
        <f t="shared" si="11"/>
        <v>2</v>
      </c>
      <c r="L64" s="9">
        <f t="shared" si="16"/>
        <v>7</v>
      </c>
      <c r="M64" s="9">
        <f t="shared" si="17"/>
        <v>4</v>
      </c>
      <c r="N64" s="5">
        <f t="shared" si="12"/>
        <v>1.875</v>
      </c>
      <c r="O64" s="10">
        <f t="shared" si="18"/>
        <v>6.875</v>
      </c>
      <c r="P64" s="5">
        <f t="shared" si="13"/>
        <v>45.833333333333336</v>
      </c>
      <c r="Q64" s="9">
        <f t="shared" si="14"/>
        <v>1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4</v>
      </c>
      <c r="N65" s="5">
        <f t="shared" si="12"/>
        <v>0</v>
      </c>
      <c r="O65" s="10">
        <f t="shared" si="18"/>
        <v>6.875</v>
      </c>
      <c r="P65" s="5">
        <f t="shared" si="13"/>
        <v>45.833333333333336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>
        <v>2</v>
      </c>
      <c r="I66" s="11"/>
      <c r="J66" s="9">
        <f t="shared" si="10"/>
        <v>1</v>
      </c>
      <c r="K66" s="9">
        <f t="shared" si="11"/>
        <v>2</v>
      </c>
      <c r="L66" s="9">
        <f t="shared" si="16"/>
        <v>8</v>
      </c>
      <c r="M66" s="9">
        <f t="shared" si="17"/>
        <v>6</v>
      </c>
      <c r="N66" s="5">
        <f t="shared" si="12"/>
        <v>1.875</v>
      </c>
      <c r="O66" s="10">
        <f t="shared" si="18"/>
        <v>8.75</v>
      </c>
      <c r="P66" s="5">
        <f t="shared" si="13"/>
        <v>58.333333333333336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8</v>
      </c>
      <c r="M67" s="9">
        <f t="shared" si="17"/>
        <v>6</v>
      </c>
      <c r="N67" s="5">
        <f t="shared" si="12"/>
        <v>0</v>
      </c>
      <c r="O67" s="10">
        <f t="shared" si="18"/>
        <v>8.75</v>
      </c>
      <c r="P67" s="5">
        <f t="shared" si="13"/>
        <v>58.333333333333336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>
        <v>1</v>
      </c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8</v>
      </c>
      <c r="M68" s="9">
        <f t="shared" si="17"/>
        <v>5</v>
      </c>
      <c r="N68" s="5">
        <f aca="true" t="shared" si="21" ref="N68:N101">(+J68+K68)*($J$103/($J$103+$K$103))</f>
        <v>-0.625</v>
      </c>
      <c r="O68" s="10">
        <f t="shared" si="18"/>
        <v>8.125</v>
      </c>
      <c r="P68" s="5">
        <f aca="true" t="shared" si="22" ref="P68:P99">O68*100/$N$103</f>
        <v>54.166666666666664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8</v>
      </c>
      <c r="M69" s="9">
        <f aca="true" t="shared" si="26" ref="M69:M101">M68+K69</f>
        <v>5</v>
      </c>
      <c r="N69" s="5">
        <f t="shared" si="21"/>
        <v>0</v>
      </c>
      <c r="O69" s="10">
        <f aca="true" t="shared" si="27" ref="O69:O100">O68+N69</f>
        <v>8.125</v>
      </c>
      <c r="P69" s="5">
        <f t="shared" si="22"/>
        <v>54.166666666666664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>
        <v>1</v>
      </c>
      <c r="F70" s="11"/>
      <c r="G70"/>
      <c r="H70" s="11">
        <v>2</v>
      </c>
      <c r="I70" s="11">
        <v>1</v>
      </c>
      <c r="J70" s="9">
        <f t="shared" si="19"/>
        <v>4</v>
      </c>
      <c r="K70" s="9">
        <f t="shared" si="20"/>
        <v>3</v>
      </c>
      <c r="L70" s="9">
        <f t="shared" si="25"/>
        <v>12</v>
      </c>
      <c r="M70" s="9">
        <f t="shared" si="26"/>
        <v>8</v>
      </c>
      <c r="N70" s="5">
        <f t="shared" si="21"/>
        <v>4.375</v>
      </c>
      <c r="O70" s="10">
        <f t="shared" si="27"/>
        <v>12.5</v>
      </c>
      <c r="P70" s="5">
        <f t="shared" si="22"/>
        <v>83.33333333333333</v>
      </c>
      <c r="Q70" s="9">
        <f t="shared" si="23"/>
        <v>0</v>
      </c>
      <c r="R70" s="9">
        <f t="shared" si="24"/>
        <v>7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12</v>
      </c>
      <c r="M71" s="9">
        <f t="shared" si="26"/>
        <v>8</v>
      </c>
      <c r="N71" s="5">
        <f t="shared" si="21"/>
        <v>0</v>
      </c>
      <c r="O71" s="10">
        <f t="shared" si="27"/>
        <v>12.5</v>
      </c>
      <c r="P71" s="5">
        <f t="shared" si="22"/>
        <v>83.33333333333333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12</v>
      </c>
      <c r="M72" s="9">
        <f t="shared" si="26"/>
        <v>8</v>
      </c>
      <c r="N72" s="5">
        <f t="shared" si="21"/>
        <v>0</v>
      </c>
      <c r="O72" s="10">
        <f t="shared" si="27"/>
        <v>12.5</v>
      </c>
      <c r="P72" s="5">
        <f t="shared" si="22"/>
        <v>83.33333333333333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>
        <v>1</v>
      </c>
      <c r="I73" s="11"/>
      <c r="J73" s="9">
        <f t="shared" si="19"/>
        <v>1</v>
      </c>
      <c r="K73" s="9">
        <f t="shared" si="20"/>
        <v>1</v>
      </c>
      <c r="L73" s="9">
        <f t="shared" si="25"/>
        <v>13</v>
      </c>
      <c r="M73" s="9">
        <f t="shared" si="26"/>
        <v>9</v>
      </c>
      <c r="N73" s="5">
        <f t="shared" si="21"/>
        <v>1.25</v>
      </c>
      <c r="O73" s="10">
        <f t="shared" si="27"/>
        <v>13.75</v>
      </c>
      <c r="P73" s="5">
        <f t="shared" si="22"/>
        <v>91.66666666666667</v>
      </c>
      <c r="Q73" s="9">
        <f t="shared" si="23"/>
        <v>0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13</v>
      </c>
      <c r="M74" s="9">
        <f t="shared" si="26"/>
        <v>9</v>
      </c>
      <c r="N74" s="5">
        <f t="shared" si="21"/>
        <v>0</v>
      </c>
      <c r="O74" s="10">
        <f t="shared" si="27"/>
        <v>13.75</v>
      </c>
      <c r="P74" s="5">
        <f t="shared" si="22"/>
        <v>91.66666666666667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13</v>
      </c>
      <c r="M75" s="9">
        <f t="shared" si="26"/>
        <v>9</v>
      </c>
      <c r="N75" s="5">
        <f t="shared" si="21"/>
        <v>0</v>
      </c>
      <c r="O75" s="10">
        <f t="shared" si="27"/>
        <v>13.75</v>
      </c>
      <c r="P75" s="5">
        <f t="shared" si="22"/>
        <v>91.66666666666667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13</v>
      </c>
      <c r="M76" s="9">
        <f t="shared" si="26"/>
        <v>9</v>
      </c>
      <c r="N76" s="5">
        <f t="shared" si="21"/>
        <v>0</v>
      </c>
      <c r="O76" s="10">
        <f t="shared" si="27"/>
        <v>13.75</v>
      </c>
      <c r="P76" s="5">
        <f t="shared" si="22"/>
        <v>91.66666666666667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13</v>
      </c>
      <c r="M77" s="9">
        <f t="shared" si="26"/>
        <v>9</v>
      </c>
      <c r="N77" s="5">
        <f t="shared" si="21"/>
        <v>0</v>
      </c>
      <c r="O77" s="10">
        <f t="shared" si="27"/>
        <v>13.75</v>
      </c>
      <c r="P77" s="5">
        <f t="shared" si="22"/>
        <v>91.66666666666667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13</v>
      </c>
      <c r="M78" s="9">
        <f t="shared" si="26"/>
        <v>9</v>
      </c>
      <c r="N78" s="5">
        <f t="shared" si="21"/>
        <v>0</v>
      </c>
      <c r="O78" s="10">
        <f t="shared" si="27"/>
        <v>13.75</v>
      </c>
      <c r="P78" s="5">
        <f t="shared" si="22"/>
        <v>91.66666666666667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14</v>
      </c>
      <c r="M79" s="9">
        <f t="shared" si="26"/>
        <v>9</v>
      </c>
      <c r="N79" s="5">
        <f t="shared" si="21"/>
        <v>0.625</v>
      </c>
      <c r="O79" s="10">
        <f t="shared" si="27"/>
        <v>14.375</v>
      </c>
      <c r="P79" s="5">
        <f t="shared" si="22"/>
        <v>95.83333333333333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>
        <v>1</v>
      </c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15</v>
      </c>
      <c r="M80" s="9">
        <f t="shared" si="26"/>
        <v>9</v>
      </c>
      <c r="N80" s="5">
        <f t="shared" si="21"/>
        <v>0.625</v>
      </c>
      <c r="O80" s="10">
        <f t="shared" si="27"/>
        <v>15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9</v>
      </c>
      <c r="N81" s="5">
        <f t="shared" si="21"/>
        <v>0</v>
      </c>
      <c r="O81" s="10">
        <f t="shared" si="27"/>
        <v>15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9</v>
      </c>
      <c r="N82" s="5">
        <f t="shared" si="21"/>
        <v>0</v>
      </c>
      <c r="O82" s="10">
        <f t="shared" si="27"/>
        <v>15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9</v>
      </c>
      <c r="N83" s="5">
        <f t="shared" si="21"/>
        <v>0</v>
      </c>
      <c r="O83" s="10">
        <f t="shared" si="27"/>
        <v>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9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9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9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16</v>
      </c>
      <c r="M87" s="9">
        <f t="shared" si="26"/>
        <v>9</v>
      </c>
      <c r="N87" s="5">
        <f t="shared" si="21"/>
        <v>0.625</v>
      </c>
      <c r="O87" s="10">
        <f t="shared" si="27"/>
        <v>15.625</v>
      </c>
      <c r="P87" s="5">
        <f t="shared" si="22"/>
        <v>104.16666666666667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</v>
      </c>
      <c r="M88" s="9">
        <f t="shared" si="26"/>
        <v>9</v>
      </c>
      <c r="N88" s="5">
        <f t="shared" si="21"/>
        <v>0</v>
      </c>
      <c r="O88" s="10">
        <f t="shared" si="27"/>
        <v>15.625</v>
      </c>
      <c r="P88" s="5">
        <f t="shared" si="22"/>
        <v>104.16666666666667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</v>
      </c>
      <c r="M89" s="9">
        <f t="shared" si="26"/>
        <v>9</v>
      </c>
      <c r="N89" s="5">
        <f t="shared" si="21"/>
        <v>0</v>
      </c>
      <c r="O89" s="10">
        <f t="shared" si="27"/>
        <v>15.625</v>
      </c>
      <c r="P89" s="5">
        <f t="shared" si="22"/>
        <v>104.16666666666667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/>
      <c r="I90">
        <v>1</v>
      </c>
      <c r="J90" s="9">
        <f t="shared" si="19"/>
        <v>-1</v>
      </c>
      <c r="K90" s="9">
        <f t="shared" si="20"/>
        <v>0</v>
      </c>
      <c r="L90" s="9">
        <f t="shared" si="25"/>
        <v>15</v>
      </c>
      <c r="M90" s="9">
        <f t="shared" si="26"/>
        <v>9</v>
      </c>
      <c r="N90" s="5">
        <f t="shared" si="21"/>
        <v>-0.625</v>
      </c>
      <c r="O90" s="10">
        <f t="shared" si="27"/>
        <v>15</v>
      </c>
      <c r="P90" s="5">
        <f t="shared" si="22"/>
        <v>100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9</v>
      </c>
      <c r="N91" s="5">
        <f t="shared" si="21"/>
        <v>0</v>
      </c>
      <c r="O91" s="10">
        <f t="shared" si="27"/>
        <v>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9</v>
      </c>
      <c r="N92" s="5">
        <f t="shared" si="21"/>
        <v>0</v>
      </c>
      <c r="O92" s="10">
        <f t="shared" si="27"/>
        <v>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9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9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9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9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9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9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9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9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9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19</v>
      </c>
      <c r="E103" s="9">
        <f t="shared" si="28"/>
        <v>10</v>
      </c>
      <c r="F103" s="9">
        <f t="shared" si="28"/>
        <v>10</v>
      </c>
      <c r="G103" s="9">
        <f t="shared" si="28"/>
        <v>5</v>
      </c>
      <c r="H103" s="9">
        <f t="shared" si="28"/>
        <v>21</v>
      </c>
      <c r="I103" s="9">
        <f t="shared" si="28"/>
        <v>3</v>
      </c>
      <c r="J103" s="9">
        <f t="shared" si="28"/>
        <v>15</v>
      </c>
      <c r="K103" s="9">
        <f t="shared" si="28"/>
        <v>9</v>
      </c>
      <c r="N103" s="5">
        <f>SUM(N4:N101)</f>
        <v>15</v>
      </c>
      <c r="Q103" s="10">
        <f>SUM(Q4:Q101)</f>
        <v>29</v>
      </c>
      <c r="R103" s="10">
        <f>SUM(R4:R101)</f>
        <v>53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D100" sqref="D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-1</v>
      </c>
      <c r="AA4" s="5">
        <f aca="true" t="shared" si="6" ref="AA4:AA17">Z4*100/$Z$18</f>
        <v>-3.225806451612903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-1</v>
      </c>
      <c r="O5" s="10">
        <f aca="true" t="shared" si="9" ref="O5:O36">O4+N5</f>
        <v>-1</v>
      </c>
      <c r="P5" s="5">
        <f t="shared" si="3"/>
        <v>-3.225806451612903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37</v>
      </c>
      <c r="W5"/>
      <c r="X5"/>
      <c r="Y5" s="1" t="s">
        <v>30</v>
      </c>
      <c r="Z5" s="10">
        <f>SUM(N11:N17)</f>
        <v>3</v>
      </c>
      <c r="AA5" s="5">
        <f t="shared" si="6"/>
        <v>9.67741935483871</v>
      </c>
      <c r="AB5" s="10">
        <f>SUM(Q11:Q17)+SUM(R11:R17)</f>
        <v>3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-1</v>
      </c>
      <c r="P6" s="5">
        <f t="shared" si="3"/>
        <v>-3.225806451612903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</v>
      </c>
      <c r="W6"/>
      <c r="X6" s="1" t="s">
        <v>32</v>
      </c>
      <c r="Z6" s="10">
        <f>SUM(N18:N24)</f>
        <v>2</v>
      </c>
      <c r="AA6" s="5">
        <f t="shared" si="6"/>
        <v>6.451612903225806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-1</v>
      </c>
      <c r="P7" s="5">
        <f t="shared" si="3"/>
        <v>-3.225806451612903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86.04651162790698</v>
      </c>
      <c r="W7"/>
      <c r="Y7" s="1" t="s">
        <v>34</v>
      </c>
      <c r="Z7" s="10">
        <f>SUM(N25:N31)</f>
        <v>3</v>
      </c>
      <c r="AA7" s="5">
        <f t="shared" si="6"/>
        <v>9.67741935483871</v>
      </c>
      <c r="AB7" s="10">
        <f>SUM(Q25:Q31)+SUM(R25:R31)</f>
        <v>3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-1</v>
      </c>
      <c r="P8" s="5">
        <f t="shared" si="3"/>
        <v>-3.225806451612903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3</v>
      </c>
      <c r="AA8" s="5">
        <f t="shared" si="6"/>
        <v>9.67741935483871</v>
      </c>
      <c r="AB8" s="10">
        <f>SUM(Q32:Q38)+SUM(R32:R38)</f>
        <v>3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-3.225806451612903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2</v>
      </c>
      <c r="AA9" s="5">
        <f t="shared" si="6"/>
        <v>6.451612903225806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>
        <v>1</v>
      </c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-1</v>
      </c>
      <c r="P10" s="5">
        <f t="shared" si="3"/>
        <v>-3.225806451612903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41.66666666666667</v>
      </c>
      <c r="W10"/>
      <c r="X10" s="8" t="s">
        <v>38</v>
      </c>
      <c r="Z10" s="10">
        <f>SUM(N46:N52)</f>
        <v>4</v>
      </c>
      <c r="AA10" s="5">
        <f t="shared" si="6"/>
        <v>12.903225806451612</v>
      </c>
      <c r="AB10" s="10">
        <f>SUM(Q46:Q52)+SUM(R46:R52)</f>
        <v>10</v>
      </c>
      <c r="AC10" s="10">
        <f>100*SUM(R46:R52)/AB10</f>
        <v>70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-1</v>
      </c>
      <c r="P11" s="5">
        <f t="shared" si="3"/>
        <v>-3.225806451612903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4</v>
      </c>
      <c r="AA11" s="5">
        <f t="shared" si="6"/>
        <v>12.903225806451612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-1</v>
      </c>
      <c r="P12" s="5">
        <f t="shared" si="3"/>
        <v>-3.225806451612903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40.54054054054054</v>
      </c>
      <c r="W12"/>
      <c r="X12" s="8" t="s">
        <v>42</v>
      </c>
      <c r="Z12" s="10">
        <f>SUM(N60:N66)</f>
        <v>3</v>
      </c>
      <c r="AA12" s="5">
        <f t="shared" si="6"/>
        <v>9.67741935483871</v>
      </c>
      <c r="AB12" s="10">
        <f>SUM(Q60:Q66)+SUM(R60:R66)</f>
        <v>3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-1</v>
      </c>
      <c r="P13" s="5">
        <f t="shared" si="3"/>
        <v>-3.225806451612903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</v>
      </c>
      <c r="AA13" s="5">
        <f t="shared" si="6"/>
        <v>12.903225806451612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>
        <v>2</v>
      </c>
      <c r="E14" s="11">
        <v>1</v>
      </c>
      <c r="F14" s="11"/>
      <c r="G14" s="11"/>
      <c r="H14" s="11"/>
      <c r="I14" s="11"/>
      <c r="J14" s="9">
        <f t="shared" si="0"/>
        <v>3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3</v>
      </c>
      <c r="O14" s="10">
        <f t="shared" si="9"/>
        <v>2</v>
      </c>
      <c r="P14" s="5">
        <f t="shared" si="3"/>
        <v>6.451612903225806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0">
        <f t="shared" si="9"/>
        <v>2</v>
      </c>
      <c r="P15" s="5">
        <f t="shared" si="3"/>
        <v>6.451612903225806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</v>
      </c>
      <c r="AA15" s="5">
        <f t="shared" si="6"/>
        <v>3.225806451612903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0">
        <f t="shared" si="9"/>
        <v>2</v>
      </c>
      <c r="P16" s="5">
        <f t="shared" si="3"/>
        <v>6.451612903225806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2</v>
      </c>
      <c r="AA16" s="5">
        <f t="shared" si="6"/>
        <v>6.451612903225806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0">
        <f t="shared" si="9"/>
        <v>2</v>
      </c>
      <c r="P17" s="5">
        <f t="shared" si="3"/>
        <v>6.451612903225806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3.225806451612903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0">
        <f t="shared" si="9"/>
        <v>2</v>
      </c>
      <c r="P18" s="5">
        <f t="shared" si="3"/>
        <v>6.451612903225806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31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0">
        <f t="shared" si="9"/>
        <v>2</v>
      </c>
      <c r="P19" s="5">
        <f t="shared" si="3"/>
        <v>6.451612903225806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1</v>
      </c>
      <c r="O20" s="10">
        <f t="shared" si="9"/>
        <v>3</v>
      </c>
      <c r="P20" s="5">
        <f t="shared" si="3"/>
        <v>9.67741935483871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0">
        <f t="shared" si="9"/>
        <v>3</v>
      </c>
      <c r="P21" s="5">
        <f t="shared" si="3"/>
        <v>9.67741935483871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0</v>
      </c>
      <c r="N22" s="5">
        <f t="shared" si="2"/>
        <v>0</v>
      </c>
      <c r="O22" s="10">
        <f t="shared" si="9"/>
        <v>3</v>
      </c>
      <c r="P22" s="5">
        <f t="shared" si="3"/>
        <v>9.67741935483871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0</v>
      </c>
      <c r="N23" s="5">
        <f t="shared" si="2"/>
        <v>0</v>
      </c>
      <c r="O23" s="10">
        <f t="shared" si="9"/>
        <v>3</v>
      </c>
      <c r="P23" s="5">
        <f t="shared" si="3"/>
        <v>9.67741935483871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0</v>
      </c>
      <c r="N24" s="5">
        <f t="shared" si="2"/>
        <v>1</v>
      </c>
      <c r="O24" s="10">
        <f t="shared" si="9"/>
        <v>4</v>
      </c>
      <c r="P24" s="5">
        <f t="shared" si="3"/>
        <v>12.903225806451612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0</v>
      </c>
      <c r="N25" s="5">
        <f t="shared" si="2"/>
        <v>0</v>
      </c>
      <c r="O25" s="10">
        <f t="shared" si="9"/>
        <v>4</v>
      </c>
      <c r="P25" s="5">
        <f t="shared" si="3"/>
        <v>12.903225806451612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5</v>
      </c>
      <c r="M26" s="9">
        <f t="shared" si="8"/>
        <v>0</v>
      </c>
      <c r="N26" s="5">
        <f t="shared" si="2"/>
        <v>1</v>
      </c>
      <c r="O26" s="10">
        <f t="shared" si="9"/>
        <v>5</v>
      </c>
      <c r="P26" s="5">
        <f t="shared" si="3"/>
        <v>16.129032258064516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5</v>
      </c>
      <c r="M27" s="9">
        <f t="shared" si="8"/>
        <v>0</v>
      </c>
      <c r="N27" s="5">
        <f t="shared" si="2"/>
        <v>0</v>
      </c>
      <c r="O27" s="10">
        <f t="shared" si="9"/>
        <v>5</v>
      </c>
      <c r="P27" s="5">
        <f t="shared" si="3"/>
        <v>16.129032258064516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0</v>
      </c>
      <c r="N28" s="5">
        <f t="shared" si="2"/>
        <v>0</v>
      </c>
      <c r="O28" s="10">
        <f t="shared" si="9"/>
        <v>5</v>
      </c>
      <c r="P28" s="5">
        <f t="shared" si="3"/>
        <v>16.129032258064516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0</v>
      </c>
      <c r="N29" s="5">
        <f t="shared" si="2"/>
        <v>0</v>
      </c>
      <c r="O29" s="10">
        <f t="shared" si="9"/>
        <v>5</v>
      </c>
      <c r="P29" s="5">
        <f t="shared" si="3"/>
        <v>16.129032258064516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>
        <v>1</v>
      </c>
      <c r="E30" s="11">
        <v>1</v>
      </c>
      <c r="F30"/>
      <c r="G30"/>
      <c r="H30" s="11"/>
      <c r="I30" s="11"/>
      <c r="J30" s="9">
        <f t="shared" si="0"/>
        <v>2</v>
      </c>
      <c r="K30" s="9">
        <f t="shared" si="1"/>
        <v>0</v>
      </c>
      <c r="L30" s="9">
        <f t="shared" si="7"/>
        <v>7</v>
      </c>
      <c r="M30" s="9">
        <f t="shared" si="8"/>
        <v>0</v>
      </c>
      <c r="N30" s="5">
        <f t="shared" si="2"/>
        <v>2</v>
      </c>
      <c r="O30" s="10">
        <f t="shared" si="9"/>
        <v>7</v>
      </c>
      <c r="P30" s="5">
        <f t="shared" si="3"/>
        <v>22.580645161290324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7</v>
      </c>
      <c r="M31" s="9">
        <f t="shared" si="8"/>
        <v>0</v>
      </c>
      <c r="N31" s="5">
        <f t="shared" si="2"/>
        <v>0</v>
      </c>
      <c r="O31" s="10">
        <f t="shared" si="9"/>
        <v>7</v>
      </c>
      <c r="P31" s="5">
        <f t="shared" si="3"/>
        <v>22.580645161290324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7"/>
        <v>8</v>
      </c>
      <c r="M32" s="9">
        <f t="shared" si="8"/>
        <v>0</v>
      </c>
      <c r="N32" s="5">
        <f t="shared" si="2"/>
        <v>1</v>
      </c>
      <c r="O32" s="10">
        <f t="shared" si="9"/>
        <v>8</v>
      </c>
      <c r="P32" s="5">
        <f t="shared" si="3"/>
        <v>25.806451612903224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</v>
      </c>
      <c r="M33" s="9">
        <f t="shared" si="8"/>
        <v>0</v>
      </c>
      <c r="N33" s="5">
        <f t="shared" si="2"/>
        <v>0</v>
      </c>
      <c r="O33" s="10">
        <f t="shared" si="9"/>
        <v>8</v>
      </c>
      <c r="P33" s="5">
        <f t="shared" si="3"/>
        <v>25.806451612903224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8</v>
      </c>
      <c r="M34" s="9">
        <f t="shared" si="8"/>
        <v>0</v>
      </c>
      <c r="N34" s="5">
        <f t="shared" si="2"/>
        <v>0</v>
      </c>
      <c r="O34" s="10">
        <f t="shared" si="9"/>
        <v>8</v>
      </c>
      <c r="P34" s="5">
        <f t="shared" si="3"/>
        <v>25.806451612903224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8</v>
      </c>
      <c r="M35" s="9">
        <f t="shared" si="8"/>
        <v>0</v>
      </c>
      <c r="N35" s="5">
        <f t="shared" si="2"/>
        <v>0</v>
      </c>
      <c r="O35" s="10">
        <f t="shared" si="9"/>
        <v>8</v>
      </c>
      <c r="P35" s="5">
        <f t="shared" si="3"/>
        <v>25.806451612903224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25.806451612903224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25.806451612903224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10</v>
      </c>
      <c r="M38" s="9">
        <f t="shared" si="17"/>
        <v>0</v>
      </c>
      <c r="N38" s="5">
        <f t="shared" si="12"/>
        <v>2</v>
      </c>
      <c r="O38" s="10">
        <f t="shared" si="18"/>
        <v>10</v>
      </c>
      <c r="P38" s="5">
        <f t="shared" si="13"/>
        <v>32.25806451612903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0</v>
      </c>
      <c r="N39" s="5">
        <f t="shared" si="12"/>
        <v>0</v>
      </c>
      <c r="O39" s="10">
        <f t="shared" si="18"/>
        <v>10</v>
      </c>
      <c r="P39" s="5">
        <f t="shared" si="13"/>
        <v>32.25806451612903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0</v>
      </c>
      <c r="N40" s="5">
        <f t="shared" si="12"/>
        <v>0</v>
      </c>
      <c r="O40" s="10">
        <f t="shared" si="18"/>
        <v>10</v>
      </c>
      <c r="P40" s="5">
        <f t="shared" si="13"/>
        <v>32.25806451612903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0</v>
      </c>
      <c r="N41" s="5">
        <f t="shared" si="12"/>
        <v>0</v>
      </c>
      <c r="O41" s="10">
        <f t="shared" si="18"/>
        <v>10</v>
      </c>
      <c r="P41" s="5">
        <f t="shared" si="13"/>
        <v>32.25806451612903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>
        <v>2</v>
      </c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12</v>
      </c>
      <c r="M42" s="9">
        <f t="shared" si="17"/>
        <v>0</v>
      </c>
      <c r="N42" s="5">
        <f t="shared" si="12"/>
        <v>2</v>
      </c>
      <c r="O42" s="10">
        <f t="shared" si="18"/>
        <v>12</v>
      </c>
      <c r="P42" s="5">
        <f t="shared" si="13"/>
        <v>38.70967741935484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12</v>
      </c>
      <c r="M43" s="9">
        <f t="shared" si="17"/>
        <v>0</v>
      </c>
      <c r="N43" s="5">
        <f t="shared" si="12"/>
        <v>0</v>
      </c>
      <c r="O43" s="10">
        <f t="shared" si="18"/>
        <v>12</v>
      </c>
      <c r="P43" s="5">
        <f t="shared" si="13"/>
        <v>38.70967741935484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12</v>
      </c>
      <c r="M44" s="9">
        <f t="shared" si="17"/>
        <v>0</v>
      </c>
      <c r="N44" s="5">
        <f t="shared" si="12"/>
        <v>0</v>
      </c>
      <c r="O44" s="10">
        <f t="shared" si="18"/>
        <v>12</v>
      </c>
      <c r="P44" s="5">
        <f t="shared" si="13"/>
        <v>38.70967741935484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12</v>
      </c>
      <c r="M45" s="9">
        <f t="shared" si="17"/>
        <v>0</v>
      </c>
      <c r="N45" s="5">
        <f t="shared" si="12"/>
        <v>0</v>
      </c>
      <c r="O45" s="10">
        <f t="shared" si="18"/>
        <v>12</v>
      </c>
      <c r="P45" s="5">
        <f t="shared" si="13"/>
        <v>38.70967741935484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12</v>
      </c>
      <c r="M46" s="9">
        <f t="shared" si="17"/>
        <v>0</v>
      </c>
      <c r="N46" s="5">
        <f t="shared" si="12"/>
        <v>0</v>
      </c>
      <c r="O46" s="10">
        <f t="shared" si="18"/>
        <v>12</v>
      </c>
      <c r="P46" s="5">
        <f t="shared" si="13"/>
        <v>38.70967741935484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12</v>
      </c>
      <c r="M47" s="9">
        <f t="shared" si="17"/>
        <v>0</v>
      </c>
      <c r="N47" s="5">
        <f t="shared" si="12"/>
        <v>0</v>
      </c>
      <c r="O47" s="10">
        <f t="shared" si="18"/>
        <v>12</v>
      </c>
      <c r="P47" s="5">
        <f t="shared" si="13"/>
        <v>38.70967741935484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12</v>
      </c>
      <c r="M48" s="9">
        <f t="shared" si="17"/>
        <v>0</v>
      </c>
      <c r="N48" s="5">
        <f t="shared" si="12"/>
        <v>0</v>
      </c>
      <c r="O48" s="10">
        <f t="shared" si="18"/>
        <v>12</v>
      </c>
      <c r="P48" s="5">
        <f t="shared" si="13"/>
        <v>38.70967741935484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>
        <v>3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13</v>
      </c>
      <c r="M49" s="9">
        <f t="shared" si="17"/>
        <v>0</v>
      </c>
      <c r="N49" s="5">
        <f t="shared" si="12"/>
        <v>1</v>
      </c>
      <c r="O49" s="10">
        <f t="shared" si="18"/>
        <v>13</v>
      </c>
      <c r="P49" s="5">
        <f t="shared" si="13"/>
        <v>41.935483870967744</v>
      </c>
      <c r="Q49" s="9">
        <f t="shared" si="14"/>
        <v>2</v>
      </c>
      <c r="R49" s="9">
        <f t="shared" si="15"/>
        <v>3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13</v>
      </c>
      <c r="M50" s="9">
        <f t="shared" si="17"/>
        <v>0</v>
      </c>
      <c r="N50" s="5">
        <f t="shared" si="12"/>
        <v>0</v>
      </c>
      <c r="O50" s="10">
        <f t="shared" si="18"/>
        <v>13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13</v>
      </c>
      <c r="M51" s="9">
        <f t="shared" si="17"/>
        <v>0</v>
      </c>
      <c r="N51" s="5">
        <f t="shared" si="12"/>
        <v>0</v>
      </c>
      <c r="O51" s="10">
        <f t="shared" si="18"/>
        <v>13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2</v>
      </c>
      <c r="E52" s="11">
        <v>2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16</v>
      </c>
      <c r="M52" s="9">
        <f t="shared" si="17"/>
        <v>0</v>
      </c>
      <c r="N52" s="5">
        <f t="shared" si="12"/>
        <v>3</v>
      </c>
      <c r="O52" s="10">
        <f t="shared" si="18"/>
        <v>16</v>
      </c>
      <c r="P52" s="5">
        <f t="shared" si="13"/>
        <v>51.61290322580645</v>
      </c>
      <c r="Q52" s="9">
        <f t="shared" si="14"/>
        <v>1</v>
      </c>
      <c r="R52" s="9">
        <f t="shared" si="15"/>
        <v>4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0</v>
      </c>
      <c r="N53" s="5">
        <f t="shared" si="12"/>
        <v>0</v>
      </c>
      <c r="O53" s="10">
        <f t="shared" si="18"/>
        <v>16</v>
      </c>
      <c r="P53" s="5">
        <f t="shared" si="13"/>
        <v>51.61290322580645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0</v>
      </c>
      <c r="O54" s="10">
        <f t="shared" si="18"/>
        <v>16</v>
      </c>
      <c r="P54" s="5">
        <f t="shared" si="13"/>
        <v>51.61290322580645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51.61290322580645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51.61290322580645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51.61290322580645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>
        <v>4</v>
      </c>
      <c r="E58" s="11">
        <v>1</v>
      </c>
      <c r="F58"/>
      <c r="G58"/>
      <c r="H58" s="11"/>
      <c r="I58" s="11"/>
      <c r="J58" s="9">
        <f t="shared" si="10"/>
        <v>4</v>
      </c>
      <c r="K58" s="9">
        <f t="shared" si="11"/>
        <v>0</v>
      </c>
      <c r="L58" s="9">
        <f t="shared" si="16"/>
        <v>20</v>
      </c>
      <c r="M58" s="9">
        <f t="shared" si="17"/>
        <v>0</v>
      </c>
      <c r="N58" s="5">
        <f t="shared" si="12"/>
        <v>4</v>
      </c>
      <c r="O58" s="10">
        <f t="shared" si="18"/>
        <v>20</v>
      </c>
      <c r="P58" s="5">
        <f t="shared" si="13"/>
        <v>64.51612903225806</v>
      </c>
      <c r="Q58" s="9">
        <f t="shared" si="14"/>
        <v>1</v>
      </c>
      <c r="R58" s="9">
        <f t="shared" si="15"/>
        <v>5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0</v>
      </c>
      <c r="N59" s="5">
        <f t="shared" si="12"/>
        <v>0</v>
      </c>
      <c r="O59" s="10">
        <f t="shared" si="18"/>
        <v>20</v>
      </c>
      <c r="P59" s="5">
        <f t="shared" si="13"/>
        <v>64.51612903225806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20</v>
      </c>
      <c r="M60" s="9">
        <f t="shared" si="17"/>
        <v>0</v>
      </c>
      <c r="N60" s="5">
        <f t="shared" si="12"/>
        <v>0</v>
      </c>
      <c r="O60" s="10">
        <f t="shared" si="18"/>
        <v>20</v>
      </c>
      <c r="P60" s="5">
        <f t="shared" si="13"/>
        <v>64.51612903225806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20</v>
      </c>
      <c r="M61" s="9">
        <f t="shared" si="17"/>
        <v>0</v>
      </c>
      <c r="N61" s="5">
        <f t="shared" si="12"/>
        <v>0</v>
      </c>
      <c r="O61" s="10">
        <f t="shared" si="18"/>
        <v>20</v>
      </c>
      <c r="P61" s="5">
        <f t="shared" si="13"/>
        <v>64.51612903225806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20</v>
      </c>
      <c r="M62" s="9">
        <f t="shared" si="17"/>
        <v>0</v>
      </c>
      <c r="N62" s="5">
        <f t="shared" si="12"/>
        <v>0</v>
      </c>
      <c r="O62" s="10">
        <f t="shared" si="18"/>
        <v>20</v>
      </c>
      <c r="P62" s="5">
        <f t="shared" si="13"/>
        <v>64.51612903225806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20</v>
      </c>
      <c r="M63" s="9">
        <f t="shared" si="17"/>
        <v>0</v>
      </c>
      <c r="N63" s="5">
        <f t="shared" si="12"/>
        <v>0</v>
      </c>
      <c r="O63" s="10">
        <f t="shared" si="18"/>
        <v>20</v>
      </c>
      <c r="P63" s="5">
        <f t="shared" si="13"/>
        <v>64.51612903225806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20</v>
      </c>
      <c r="M64" s="9">
        <f t="shared" si="17"/>
        <v>0</v>
      </c>
      <c r="N64" s="5">
        <f t="shared" si="12"/>
        <v>0</v>
      </c>
      <c r="O64" s="10">
        <f t="shared" si="18"/>
        <v>20</v>
      </c>
      <c r="P64" s="5">
        <f t="shared" si="13"/>
        <v>64.51612903225806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20</v>
      </c>
      <c r="M65" s="9">
        <f t="shared" si="17"/>
        <v>0</v>
      </c>
      <c r="N65" s="5">
        <f t="shared" si="12"/>
        <v>0</v>
      </c>
      <c r="O65" s="10">
        <f t="shared" si="18"/>
        <v>20</v>
      </c>
      <c r="P65" s="5">
        <f t="shared" si="13"/>
        <v>64.51612903225806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2</v>
      </c>
      <c r="E66" s="11">
        <v>1</v>
      </c>
      <c r="F66"/>
      <c r="G66" s="11"/>
      <c r="H66" s="11"/>
      <c r="I66" s="11"/>
      <c r="J66" s="9">
        <f t="shared" si="10"/>
        <v>3</v>
      </c>
      <c r="K66" s="9">
        <f t="shared" si="11"/>
        <v>0</v>
      </c>
      <c r="L66" s="9">
        <f t="shared" si="16"/>
        <v>23</v>
      </c>
      <c r="M66" s="9">
        <f t="shared" si="17"/>
        <v>0</v>
      </c>
      <c r="N66" s="5">
        <f t="shared" si="12"/>
        <v>3</v>
      </c>
      <c r="O66" s="10">
        <f t="shared" si="18"/>
        <v>23</v>
      </c>
      <c r="P66" s="5">
        <f t="shared" si="13"/>
        <v>74.19354838709677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0</v>
      </c>
      <c r="N67" s="5">
        <f t="shared" si="12"/>
        <v>0</v>
      </c>
      <c r="O67" s="10">
        <f t="shared" si="18"/>
        <v>23</v>
      </c>
      <c r="P67" s="5">
        <f t="shared" si="13"/>
        <v>74.19354838709677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23</v>
      </c>
      <c r="P68" s="5">
        <f aca="true" t="shared" si="22" ref="P68:P99">O68*100/$N$103</f>
        <v>74.19354838709677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23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23</v>
      </c>
      <c r="P69" s="5">
        <f t="shared" si="22"/>
        <v>74.19354838709677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/>
      <c r="F70" s="11"/>
      <c r="G70"/>
      <c r="H70" s="11"/>
      <c r="I70" s="11"/>
      <c r="J70" s="9">
        <f t="shared" si="19"/>
        <v>3</v>
      </c>
      <c r="K70" s="9">
        <f t="shared" si="20"/>
        <v>0</v>
      </c>
      <c r="L70" s="9">
        <f t="shared" si="25"/>
        <v>26</v>
      </c>
      <c r="M70" s="9">
        <f t="shared" si="26"/>
        <v>0</v>
      </c>
      <c r="N70" s="5">
        <f t="shared" si="21"/>
        <v>3</v>
      </c>
      <c r="O70" s="10">
        <f t="shared" si="27"/>
        <v>26</v>
      </c>
      <c r="P70" s="5">
        <f t="shared" si="22"/>
        <v>83.87096774193549</v>
      </c>
      <c r="Q70" s="9">
        <f t="shared" si="23"/>
        <v>0</v>
      </c>
      <c r="R70" s="9">
        <f t="shared" si="24"/>
        <v>3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26</v>
      </c>
      <c r="M71" s="9">
        <f t="shared" si="26"/>
        <v>0</v>
      </c>
      <c r="N71" s="5">
        <f t="shared" si="21"/>
        <v>0</v>
      </c>
      <c r="O71" s="10">
        <f t="shared" si="27"/>
        <v>26</v>
      </c>
      <c r="P71" s="5">
        <f t="shared" si="22"/>
        <v>83.87096774193549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26</v>
      </c>
      <c r="M72" s="9">
        <f t="shared" si="26"/>
        <v>0</v>
      </c>
      <c r="N72" s="5">
        <f t="shared" si="21"/>
        <v>0</v>
      </c>
      <c r="O72" s="10">
        <f t="shared" si="27"/>
        <v>26</v>
      </c>
      <c r="P72" s="5">
        <f t="shared" si="22"/>
        <v>83.87096774193549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27</v>
      </c>
      <c r="M73" s="9">
        <f t="shared" si="26"/>
        <v>0</v>
      </c>
      <c r="N73" s="5">
        <f t="shared" si="21"/>
        <v>1</v>
      </c>
      <c r="O73" s="10">
        <f t="shared" si="27"/>
        <v>27</v>
      </c>
      <c r="P73" s="5">
        <f t="shared" si="22"/>
        <v>87.09677419354838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27</v>
      </c>
      <c r="M74" s="9">
        <f t="shared" si="26"/>
        <v>0</v>
      </c>
      <c r="N74" s="5">
        <f t="shared" si="21"/>
        <v>0</v>
      </c>
      <c r="O74" s="10">
        <f t="shared" si="27"/>
        <v>27</v>
      </c>
      <c r="P74" s="5">
        <f t="shared" si="22"/>
        <v>87.09677419354838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27</v>
      </c>
      <c r="M75" s="9">
        <f t="shared" si="26"/>
        <v>0</v>
      </c>
      <c r="N75" s="5">
        <f t="shared" si="21"/>
        <v>0</v>
      </c>
      <c r="O75" s="10">
        <f t="shared" si="27"/>
        <v>27</v>
      </c>
      <c r="P75" s="5">
        <f t="shared" si="22"/>
        <v>87.09677419354838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27</v>
      </c>
      <c r="M76" s="9">
        <f t="shared" si="26"/>
        <v>0</v>
      </c>
      <c r="N76" s="5">
        <f t="shared" si="21"/>
        <v>0</v>
      </c>
      <c r="O76" s="10">
        <f t="shared" si="27"/>
        <v>27</v>
      </c>
      <c r="P76" s="5">
        <f t="shared" si="22"/>
        <v>87.09677419354838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27</v>
      </c>
      <c r="M77" s="9">
        <f t="shared" si="26"/>
        <v>0</v>
      </c>
      <c r="N77" s="5">
        <f t="shared" si="21"/>
        <v>0</v>
      </c>
      <c r="O77" s="10">
        <f t="shared" si="27"/>
        <v>27</v>
      </c>
      <c r="P77" s="5">
        <f t="shared" si="22"/>
        <v>87.09677419354838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27</v>
      </c>
      <c r="M78" s="9">
        <f t="shared" si="26"/>
        <v>0</v>
      </c>
      <c r="N78" s="5">
        <f t="shared" si="21"/>
        <v>0</v>
      </c>
      <c r="O78" s="10">
        <f t="shared" si="27"/>
        <v>27</v>
      </c>
      <c r="P78" s="5">
        <f t="shared" si="22"/>
        <v>87.09677419354838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27</v>
      </c>
      <c r="M79" s="9">
        <f t="shared" si="26"/>
        <v>0</v>
      </c>
      <c r="N79" s="5">
        <f t="shared" si="21"/>
        <v>0</v>
      </c>
      <c r="O79" s="10">
        <f t="shared" si="27"/>
        <v>27</v>
      </c>
      <c r="P79" s="5">
        <f t="shared" si="22"/>
        <v>87.09677419354838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27</v>
      </c>
      <c r="M80" s="9">
        <f t="shared" si="26"/>
        <v>0</v>
      </c>
      <c r="N80" s="5">
        <f t="shared" si="21"/>
        <v>0</v>
      </c>
      <c r="O80" s="10">
        <f t="shared" si="27"/>
        <v>27</v>
      </c>
      <c r="P80" s="5">
        <f t="shared" si="22"/>
        <v>87.09677419354838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27</v>
      </c>
      <c r="M81" s="9">
        <f t="shared" si="26"/>
        <v>0</v>
      </c>
      <c r="N81" s="5">
        <f t="shared" si="21"/>
        <v>0</v>
      </c>
      <c r="O81" s="10">
        <f t="shared" si="27"/>
        <v>27</v>
      </c>
      <c r="P81" s="5">
        <f t="shared" si="22"/>
        <v>87.09677419354838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27</v>
      </c>
      <c r="M82" s="9">
        <f t="shared" si="26"/>
        <v>0</v>
      </c>
      <c r="N82" s="5">
        <f t="shared" si="21"/>
        <v>0</v>
      </c>
      <c r="O82" s="10">
        <f t="shared" si="27"/>
        <v>27</v>
      </c>
      <c r="P82" s="5">
        <f t="shared" si="22"/>
        <v>87.09677419354838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27</v>
      </c>
      <c r="M83" s="9">
        <f t="shared" si="26"/>
        <v>0</v>
      </c>
      <c r="N83" s="5">
        <f t="shared" si="21"/>
        <v>0</v>
      </c>
      <c r="O83" s="10">
        <f t="shared" si="27"/>
        <v>27</v>
      </c>
      <c r="P83" s="5">
        <f t="shared" si="22"/>
        <v>87.09677419354838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27</v>
      </c>
      <c r="M84" s="9">
        <f t="shared" si="26"/>
        <v>0</v>
      </c>
      <c r="N84" s="5">
        <f t="shared" si="21"/>
        <v>0</v>
      </c>
      <c r="O84" s="10">
        <f t="shared" si="27"/>
        <v>27</v>
      </c>
      <c r="P84" s="5">
        <f t="shared" si="22"/>
        <v>87.09677419354838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27</v>
      </c>
      <c r="M85" s="9">
        <f t="shared" si="26"/>
        <v>0</v>
      </c>
      <c r="N85" s="5">
        <f t="shared" si="21"/>
        <v>0</v>
      </c>
      <c r="O85" s="10">
        <f t="shared" si="27"/>
        <v>27</v>
      </c>
      <c r="P85" s="5">
        <f t="shared" si="22"/>
        <v>87.09677419354838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27</v>
      </c>
      <c r="M86" s="9">
        <f t="shared" si="26"/>
        <v>0</v>
      </c>
      <c r="N86" s="5">
        <f t="shared" si="21"/>
        <v>0</v>
      </c>
      <c r="O86" s="10">
        <f t="shared" si="27"/>
        <v>27</v>
      </c>
      <c r="P86" s="5">
        <f t="shared" si="22"/>
        <v>87.09677419354838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28</v>
      </c>
      <c r="M87" s="9">
        <f t="shared" si="26"/>
        <v>0</v>
      </c>
      <c r="N87" s="5">
        <f t="shared" si="21"/>
        <v>1</v>
      </c>
      <c r="O87" s="10">
        <f t="shared" si="27"/>
        <v>28</v>
      </c>
      <c r="P87" s="5">
        <f t="shared" si="22"/>
        <v>90.3225806451613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28</v>
      </c>
      <c r="M88" s="9">
        <f t="shared" si="26"/>
        <v>0</v>
      </c>
      <c r="N88" s="5">
        <f t="shared" si="21"/>
        <v>0</v>
      </c>
      <c r="O88" s="10">
        <f t="shared" si="27"/>
        <v>28</v>
      </c>
      <c r="P88" s="5">
        <f t="shared" si="22"/>
        <v>90.3225806451613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28</v>
      </c>
      <c r="M89" s="9">
        <f t="shared" si="26"/>
        <v>0</v>
      </c>
      <c r="N89" s="5">
        <f t="shared" si="21"/>
        <v>0</v>
      </c>
      <c r="O89" s="10">
        <f t="shared" si="27"/>
        <v>28</v>
      </c>
      <c r="P89" s="5">
        <f t="shared" si="22"/>
        <v>90.3225806451613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28</v>
      </c>
      <c r="M90" s="9">
        <f t="shared" si="26"/>
        <v>0</v>
      </c>
      <c r="N90" s="5">
        <f t="shared" si="21"/>
        <v>0</v>
      </c>
      <c r="O90" s="10">
        <f t="shared" si="27"/>
        <v>28</v>
      </c>
      <c r="P90" s="5">
        <f t="shared" si="22"/>
        <v>90.3225806451613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28</v>
      </c>
      <c r="M91" s="9">
        <f t="shared" si="26"/>
        <v>0</v>
      </c>
      <c r="N91" s="5">
        <f t="shared" si="21"/>
        <v>0</v>
      </c>
      <c r="O91" s="10">
        <f t="shared" si="27"/>
        <v>28</v>
      </c>
      <c r="P91" s="5">
        <f t="shared" si="22"/>
        <v>90.3225806451613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28</v>
      </c>
      <c r="M92" s="9">
        <f t="shared" si="26"/>
        <v>0</v>
      </c>
      <c r="N92" s="5">
        <f t="shared" si="21"/>
        <v>0</v>
      </c>
      <c r="O92" s="10">
        <f t="shared" si="27"/>
        <v>28</v>
      </c>
      <c r="P92" s="5">
        <f t="shared" si="22"/>
        <v>90.3225806451613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28</v>
      </c>
      <c r="M93" s="9">
        <f t="shared" si="26"/>
        <v>0</v>
      </c>
      <c r="N93" s="5">
        <f t="shared" si="21"/>
        <v>0</v>
      </c>
      <c r="O93" s="10">
        <f t="shared" si="27"/>
        <v>28</v>
      </c>
      <c r="P93" s="5">
        <f t="shared" si="22"/>
        <v>90.3225806451613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>
        <v>2</v>
      </c>
      <c r="F94"/>
      <c r="G94"/>
      <c r="H94" s="11"/>
      <c r="I94" s="11"/>
      <c r="J94" s="9">
        <f t="shared" si="19"/>
        <v>2</v>
      </c>
      <c r="K94" s="9">
        <f t="shared" si="20"/>
        <v>0</v>
      </c>
      <c r="L94" s="9">
        <f t="shared" si="25"/>
        <v>30</v>
      </c>
      <c r="M94" s="9">
        <f t="shared" si="26"/>
        <v>0</v>
      </c>
      <c r="N94" s="5">
        <f t="shared" si="21"/>
        <v>2</v>
      </c>
      <c r="O94" s="10">
        <f t="shared" si="27"/>
        <v>30</v>
      </c>
      <c r="P94" s="5">
        <f t="shared" si="22"/>
        <v>96.7741935483871</v>
      </c>
      <c r="Q94" s="9">
        <f t="shared" si="23"/>
        <v>0</v>
      </c>
      <c r="R94" s="9">
        <f t="shared" si="24"/>
        <v>2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30</v>
      </c>
      <c r="M95" s="9">
        <f t="shared" si="26"/>
        <v>0</v>
      </c>
      <c r="N95" s="5">
        <f t="shared" si="21"/>
        <v>0</v>
      </c>
      <c r="O95" s="10">
        <f t="shared" si="27"/>
        <v>30</v>
      </c>
      <c r="P95" s="5">
        <f t="shared" si="22"/>
        <v>96.7741935483871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30</v>
      </c>
      <c r="M96" s="9">
        <f t="shared" si="26"/>
        <v>0</v>
      </c>
      <c r="N96" s="5">
        <f t="shared" si="21"/>
        <v>0</v>
      </c>
      <c r="O96" s="10">
        <f t="shared" si="27"/>
        <v>30</v>
      </c>
      <c r="P96" s="5">
        <f t="shared" si="22"/>
        <v>96.7741935483871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30</v>
      </c>
      <c r="M97" s="9">
        <f t="shared" si="26"/>
        <v>0</v>
      </c>
      <c r="N97" s="5">
        <f t="shared" si="21"/>
        <v>0</v>
      </c>
      <c r="O97" s="10">
        <f t="shared" si="27"/>
        <v>30</v>
      </c>
      <c r="P97" s="5">
        <f t="shared" si="22"/>
        <v>96.7741935483871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30</v>
      </c>
      <c r="M98" s="9">
        <f t="shared" si="26"/>
        <v>0</v>
      </c>
      <c r="N98" s="5">
        <f t="shared" si="21"/>
        <v>0</v>
      </c>
      <c r="O98" s="10">
        <f t="shared" si="27"/>
        <v>30</v>
      </c>
      <c r="P98" s="5">
        <f t="shared" si="22"/>
        <v>96.7741935483871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30</v>
      </c>
      <c r="M99" s="9">
        <f t="shared" si="26"/>
        <v>0</v>
      </c>
      <c r="N99" s="5">
        <f t="shared" si="21"/>
        <v>0</v>
      </c>
      <c r="O99" s="10">
        <f t="shared" si="27"/>
        <v>30</v>
      </c>
      <c r="P99" s="5">
        <f t="shared" si="22"/>
        <v>96.7741935483871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30</v>
      </c>
      <c r="M100" s="9">
        <f t="shared" si="26"/>
        <v>0</v>
      </c>
      <c r="N100" s="5">
        <f t="shared" si="21"/>
        <v>0</v>
      </c>
      <c r="O100" s="10">
        <f t="shared" si="27"/>
        <v>30</v>
      </c>
      <c r="P100" s="5">
        <f>O100*100/$N$103</f>
        <v>96.7741935483871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/>
      <c r="I101" s="11"/>
      <c r="J101" s="9">
        <f t="shared" si="19"/>
        <v>1</v>
      </c>
      <c r="K101" s="9">
        <f t="shared" si="20"/>
        <v>0</v>
      </c>
      <c r="L101" s="9">
        <f t="shared" si="25"/>
        <v>31</v>
      </c>
      <c r="M101" s="9">
        <f t="shared" si="26"/>
        <v>0</v>
      </c>
      <c r="N101" s="5">
        <f t="shared" si="21"/>
        <v>1</v>
      </c>
      <c r="O101" s="10">
        <f>O100+N101</f>
        <v>31</v>
      </c>
      <c r="P101" s="5">
        <f>O101*100/$N$103</f>
        <v>100</v>
      </c>
      <c r="Q101" s="9">
        <f t="shared" si="23"/>
        <v>0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21</v>
      </c>
      <c r="E103" s="9">
        <f t="shared" si="28"/>
        <v>15</v>
      </c>
      <c r="F103" s="9">
        <f t="shared" si="28"/>
        <v>0</v>
      </c>
      <c r="G103" s="9">
        <f t="shared" si="28"/>
        <v>1</v>
      </c>
      <c r="H103" s="9">
        <f t="shared" si="28"/>
        <v>1</v>
      </c>
      <c r="I103" s="9">
        <f t="shared" si="28"/>
        <v>0</v>
      </c>
      <c r="J103" s="9">
        <f t="shared" si="28"/>
        <v>31</v>
      </c>
      <c r="K103" s="9">
        <f t="shared" si="28"/>
        <v>0</v>
      </c>
      <c r="N103" s="5">
        <f>SUM(N4:N101)</f>
        <v>31</v>
      </c>
      <c r="Q103" s="10">
        <f>SUM(Q4:Q101)</f>
        <v>6</v>
      </c>
      <c r="R103" s="10">
        <f>SUM(R4:R101)</f>
        <v>37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67" sqref="B6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6</v>
      </c>
      <c r="AA4" s="5">
        <f aca="true" t="shared" si="6" ref="AA4:AA17">Z4*100/$Z$18</f>
        <v>35.294117647058826</v>
      </c>
      <c r="AB4" s="10">
        <f>SUM(Q4:Q10)+SUM(R4:R10)</f>
        <v>12</v>
      </c>
      <c r="AC4" s="10">
        <f>100*SUM(R4:R10)/AB4</f>
        <v>75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2</v>
      </c>
      <c r="AA5" s="5">
        <f t="shared" si="6"/>
        <v>11.764705882352942</v>
      </c>
      <c r="AB5" s="10">
        <f>SUM(Q11:Q17)+SUM(R11:R17)</f>
        <v>8</v>
      </c>
      <c r="AC5" s="10">
        <f>100*SUM(R11:R17)/AB5</f>
        <v>62.5</v>
      </c>
    </row>
    <row r="6" spans="1:29" ht="15">
      <c r="A6" s="12">
        <v>32749</v>
      </c>
      <c r="B6"/>
      <c r="C6"/>
      <c r="D6">
        <v>8</v>
      </c>
      <c r="E6">
        <v>1</v>
      </c>
      <c r="F6"/>
      <c r="G6"/>
      <c r="H6"/>
      <c r="I6"/>
      <c r="J6" s="9">
        <f t="shared" si="0"/>
        <v>9</v>
      </c>
      <c r="K6" s="9">
        <f t="shared" si="1"/>
        <v>0</v>
      </c>
      <c r="L6" s="9">
        <f t="shared" si="7"/>
        <v>9</v>
      </c>
      <c r="M6" s="9">
        <f t="shared" si="8"/>
        <v>0</v>
      </c>
      <c r="N6" s="5">
        <f t="shared" si="2"/>
        <v>9</v>
      </c>
      <c r="O6" s="10">
        <f t="shared" si="9"/>
        <v>9</v>
      </c>
      <c r="P6" s="5">
        <f t="shared" si="3"/>
        <v>52.94117647058823</v>
      </c>
      <c r="Q6" s="9">
        <f t="shared" si="4"/>
        <v>0</v>
      </c>
      <c r="R6" s="9">
        <f t="shared" si="5"/>
        <v>9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4</v>
      </c>
      <c r="AA6" s="5">
        <f t="shared" si="6"/>
        <v>23.529411764705884</v>
      </c>
      <c r="AB6" s="10">
        <f>SUM(Q18:Q24)+SUM(R18:R24)</f>
        <v>4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9</v>
      </c>
      <c r="M7" s="9">
        <f t="shared" si="8"/>
        <v>0</v>
      </c>
      <c r="N7" s="5">
        <f t="shared" si="2"/>
        <v>0</v>
      </c>
      <c r="O7" s="10">
        <f t="shared" si="9"/>
        <v>9</v>
      </c>
      <c r="P7" s="5">
        <f t="shared" si="3"/>
        <v>52.94117647058823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66.0377358490566</v>
      </c>
      <c r="W7"/>
      <c r="Y7" s="1" t="s">
        <v>34</v>
      </c>
      <c r="Z7" s="10">
        <f>SUM(N25:N31)</f>
        <v>-1</v>
      </c>
      <c r="AA7" s="5">
        <f t="shared" si="6"/>
        <v>-5.882352941176471</v>
      </c>
      <c r="AB7" s="10">
        <f>SUM(Q25:Q31)+SUM(R25:R31)</f>
        <v>7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9</v>
      </c>
      <c r="M8" s="9">
        <f t="shared" si="8"/>
        <v>0</v>
      </c>
      <c r="N8" s="5">
        <f t="shared" si="2"/>
        <v>0</v>
      </c>
      <c r="O8" s="10">
        <f t="shared" si="9"/>
        <v>9</v>
      </c>
      <c r="P8" s="5">
        <f t="shared" si="3"/>
        <v>52.94117647058823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8"/>
        <v>0</v>
      </c>
      <c r="N9" s="5">
        <f t="shared" si="2"/>
        <v>0</v>
      </c>
      <c r="O9" s="10">
        <f t="shared" si="9"/>
        <v>9</v>
      </c>
      <c r="P9" s="5">
        <f t="shared" si="3"/>
        <v>52.94117647058823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</v>
      </c>
      <c r="AA9" s="5">
        <f t="shared" si="6"/>
        <v>17.647058823529413</v>
      </c>
      <c r="AB9" s="10">
        <f>SUM(Q39:Q45)+SUM(R39:R45)</f>
        <v>9</v>
      </c>
      <c r="AC9" s="10">
        <f>100*SUM(R39:R45)/AB9</f>
        <v>66.66666666666667</v>
      </c>
    </row>
    <row r="10" spans="1:29" ht="15">
      <c r="A10" s="12">
        <v>32753</v>
      </c>
      <c r="B10" s="11">
        <v>3</v>
      </c>
      <c r="C10" s="11"/>
      <c r="D10" s="11"/>
      <c r="E10" s="11"/>
      <c r="F10" s="11"/>
      <c r="G10" s="11"/>
      <c r="H10" s="11"/>
      <c r="I10" s="11"/>
      <c r="J10" s="9">
        <f t="shared" si="0"/>
        <v>-3</v>
      </c>
      <c r="K10" s="9">
        <f t="shared" si="1"/>
        <v>0</v>
      </c>
      <c r="L10" s="9">
        <f t="shared" si="7"/>
        <v>6</v>
      </c>
      <c r="M10" s="9">
        <f t="shared" si="8"/>
        <v>0</v>
      </c>
      <c r="N10" s="5">
        <f t="shared" si="2"/>
        <v>-3</v>
      </c>
      <c r="O10" s="10">
        <f t="shared" si="9"/>
        <v>6</v>
      </c>
      <c r="P10" s="5">
        <f t="shared" si="3"/>
        <v>35.294117647058826</v>
      </c>
      <c r="Q10" s="9">
        <f t="shared" si="4"/>
        <v>3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</v>
      </c>
      <c r="AA10" s="5">
        <f t="shared" si="6"/>
        <v>5.882352941176471</v>
      </c>
      <c r="AB10" s="10">
        <f>SUM(Q46:Q52)+SUM(R46:R52)</f>
        <v>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6</v>
      </c>
      <c r="M11" s="9">
        <f t="shared" si="8"/>
        <v>0</v>
      </c>
      <c r="N11" s="5">
        <f t="shared" si="2"/>
        <v>0</v>
      </c>
      <c r="O11" s="10">
        <f t="shared" si="9"/>
        <v>6</v>
      </c>
      <c r="P11" s="5">
        <f t="shared" si="3"/>
        <v>35.294117647058826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2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>
        <v>3</v>
      </c>
      <c r="E12"/>
      <c r="F12"/>
      <c r="G12"/>
      <c r="H12"/>
      <c r="I12"/>
      <c r="J12" s="9">
        <f t="shared" si="0"/>
        <v>3</v>
      </c>
      <c r="K12" s="9">
        <f t="shared" si="1"/>
        <v>0</v>
      </c>
      <c r="L12" s="9">
        <f t="shared" si="7"/>
        <v>9</v>
      </c>
      <c r="M12" s="9">
        <f t="shared" si="8"/>
        <v>0</v>
      </c>
      <c r="N12" s="5">
        <f t="shared" si="2"/>
        <v>3</v>
      </c>
      <c r="O12" s="10">
        <f t="shared" si="9"/>
        <v>9</v>
      </c>
      <c r="P12" s="5">
        <f t="shared" si="3"/>
        <v>52.94117647058823</v>
      </c>
      <c r="Q12" s="9">
        <f t="shared" si="4"/>
        <v>0</v>
      </c>
      <c r="R12" s="9">
        <f t="shared" si="5"/>
        <v>3</v>
      </c>
      <c r="U12" s="8" t="s">
        <v>41</v>
      </c>
      <c r="V12" s="5">
        <f>100*((E103+I103)/(E103+D103+I103+H103))</f>
        <v>20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9</v>
      </c>
      <c r="M13" s="9">
        <f t="shared" si="8"/>
        <v>0</v>
      </c>
      <c r="N13" s="5">
        <f t="shared" si="2"/>
        <v>0</v>
      </c>
      <c r="O13" s="10">
        <f t="shared" si="9"/>
        <v>9</v>
      </c>
      <c r="P13" s="5">
        <f t="shared" si="3"/>
        <v>52.94117647058823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-1</v>
      </c>
      <c r="O14" s="10">
        <f t="shared" si="9"/>
        <v>8</v>
      </c>
      <c r="P14" s="5">
        <f t="shared" si="3"/>
        <v>47.05882352941177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8</v>
      </c>
      <c r="P15" s="5">
        <f t="shared" si="3"/>
        <v>47.05882352941177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>
        <v>1</v>
      </c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7</v>
      </c>
      <c r="M16" s="9">
        <f t="shared" si="8"/>
        <v>0</v>
      </c>
      <c r="N16" s="5">
        <f t="shared" si="2"/>
        <v>-1</v>
      </c>
      <c r="O16" s="10">
        <f t="shared" si="9"/>
        <v>7</v>
      </c>
      <c r="P16" s="5">
        <f t="shared" si="3"/>
        <v>41.1764705882353</v>
      </c>
      <c r="Q16" s="9">
        <f t="shared" si="4"/>
        <v>2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8</v>
      </c>
      <c r="M17" s="9">
        <f t="shared" si="8"/>
        <v>0</v>
      </c>
      <c r="N17" s="5">
        <f t="shared" si="2"/>
        <v>1</v>
      </c>
      <c r="O17" s="10">
        <f t="shared" si="9"/>
        <v>8</v>
      </c>
      <c r="P17" s="5">
        <f t="shared" si="3"/>
        <v>47.05882352941177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8</v>
      </c>
      <c r="M18" s="9">
        <f t="shared" si="8"/>
        <v>0</v>
      </c>
      <c r="N18" s="5">
        <f t="shared" si="2"/>
        <v>0</v>
      </c>
      <c r="O18" s="10">
        <f t="shared" si="9"/>
        <v>8</v>
      </c>
      <c r="P18" s="5">
        <f t="shared" si="3"/>
        <v>47.05882352941177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17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8</v>
      </c>
      <c r="M19" s="9">
        <f t="shared" si="8"/>
        <v>0</v>
      </c>
      <c r="N19" s="5">
        <f t="shared" si="2"/>
        <v>0</v>
      </c>
      <c r="O19" s="10">
        <f t="shared" si="9"/>
        <v>8</v>
      </c>
      <c r="P19" s="5">
        <f t="shared" si="3"/>
        <v>47.05882352941177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>
        <v>1</v>
      </c>
      <c r="F20" s="11"/>
      <c r="G20" s="11"/>
      <c r="H20" s="11"/>
      <c r="I20" s="11"/>
      <c r="J20" s="9">
        <f t="shared" si="0"/>
        <v>3</v>
      </c>
      <c r="K20" s="9">
        <f t="shared" si="1"/>
        <v>0</v>
      </c>
      <c r="L20" s="9">
        <f t="shared" si="7"/>
        <v>11</v>
      </c>
      <c r="M20" s="9">
        <f t="shared" si="8"/>
        <v>0</v>
      </c>
      <c r="N20" s="5">
        <f t="shared" si="2"/>
        <v>3</v>
      </c>
      <c r="O20" s="10">
        <f t="shared" si="9"/>
        <v>11</v>
      </c>
      <c r="P20" s="5">
        <f t="shared" si="3"/>
        <v>64.70588235294117</v>
      </c>
      <c r="Q20" s="9">
        <f t="shared" si="4"/>
        <v>0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11</v>
      </c>
      <c r="M21" s="9">
        <f t="shared" si="8"/>
        <v>0</v>
      </c>
      <c r="N21" s="5">
        <f t="shared" si="2"/>
        <v>0</v>
      </c>
      <c r="O21" s="10">
        <f t="shared" si="9"/>
        <v>11</v>
      </c>
      <c r="P21" s="5">
        <f t="shared" si="3"/>
        <v>64.70588235294117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1</v>
      </c>
      <c r="O22" s="10">
        <f t="shared" si="9"/>
        <v>12</v>
      </c>
      <c r="P22" s="5">
        <f t="shared" si="3"/>
        <v>70.58823529411765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12</v>
      </c>
      <c r="M23" s="9">
        <f t="shared" si="8"/>
        <v>0</v>
      </c>
      <c r="N23" s="5">
        <f t="shared" si="2"/>
        <v>0</v>
      </c>
      <c r="O23" s="10">
        <f t="shared" si="9"/>
        <v>12</v>
      </c>
      <c r="P23" s="5">
        <f t="shared" si="3"/>
        <v>70.58823529411765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12</v>
      </c>
      <c r="M24" s="9">
        <f t="shared" si="8"/>
        <v>0</v>
      </c>
      <c r="N24" s="5">
        <f t="shared" si="2"/>
        <v>0</v>
      </c>
      <c r="O24" s="10">
        <f t="shared" si="9"/>
        <v>12</v>
      </c>
      <c r="P24" s="5">
        <f t="shared" si="3"/>
        <v>70.58823529411765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0</v>
      </c>
      <c r="N25" s="5">
        <f t="shared" si="2"/>
        <v>0</v>
      </c>
      <c r="O25" s="10">
        <f t="shared" si="9"/>
        <v>12</v>
      </c>
      <c r="P25" s="5">
        <f t="shared" si="3"/>
        <v>70.58823529411765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2</v>
      </c>
      <c r="D26" s="11">
        <v>1</v>
      </c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10</v>
      </c>
      <c r="M26" s="9">
        <f t="shared" si="8"/>
        <v>0</v>
      </c>
      <c r="N26" s="5">
        <f t="shared" si="2"/>
        <v>-2</v>
      </c>
      <c r="O26" s="10">
        <f t="shared" si="9"/>
        <v>10</v>
      </c>
      <c r="P26" s="5">
        <f t="shared" si="3"/>
        <v>58.8235294117647</v>
      </c>
      <c r="Q26" s="9">
        <f t="shared" si="4"/>
        <v>3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10</v>
      </c>
      <c r="M27" s="9">
        <f t="shared" si="8"/>
        <v>0</v>
      </c>
      <c r="N27" s="5">
        <f t="shared" si="2"/>
        <v>0</v>
      </c>
      <c r="O27" s="10">
        <f t="shared" si="9"/>
        <v>10</v>
      </c>
      <c r="P27" s="5">
        <f t="shared" si="3"/>
        <v>58.8235294117647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10</v>
      </c>
      <c r="M28" s="9">
        <f t="shared" si="8"/>
        <v>0</v>
      </c>
      <c r="N28" s="5">
        <f t="shared" si="2"/>
        <v>0</v>
      </c>
      <c r="O28" s="10">
        <f t="shared" si="9"/>
        <v>10</v>
      </c>
      <c r="P28" s="5">
        <f t="shared" si="3"/>
        <v>58.8235294117647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10</v>
      </c>
      <c r="M29" s="9">
        <f t="shared" si="8"/>
        <v>0</v>
      </c>
      <c r="N29" s="5">
        <f t="shared" si="2"/>
        <v>0</v>
      </c>
      <c r="O29" s="10">
        <f t="shared" si="9"/>
        <v>10</v>
      </c>
      <c r="P29" s="5">
        <f t="shared" si="3"/>
        <v>58.8235294117647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10</v>
      </c>
      <c r="M30" s="9">
        <f t="shared" si="8"/>
        <v>0</v>
      </c>
      <c r="N30" s="5">
        <f t="shared" si="2"/>
        <v>0</v>
      </c>
      <c r="O30" s="10">
        <f t="shared" si="9"/>
        <v>10</v>
      </c>
      <c r="P30" s="5">
        <f t="shared" si="3"/>
        <v>58.8235294117647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/>
      <c r="G31" s="11"/>
      <c r="H31" s="11"/>
      <c r="I31" s="11"/>
      <c r="J31" s="9">
        <f t="shared" si="0"/>
        <v>1</v>
      </c>
      <c r="K31" s="9">
        <f t="shared" si="1"/>
        <v>0</v>
      </c>
      <c r="L31" s="9">
        <f t="shared" si="7"/>
        <v>11</v>
      </c>
      <c r="M31" s="9">
        <f t="shared" si="8"/>
        <v>0</v>
      </c>
      <c r="N31" s="5">
        <f t="shared" si="2"/>
        <v>1</v>
      </c>
      <c r="O31" s="10">
        <f t="shared" si="9"/>
        <v>11</v>
      </c>
      <c r="P31" s="5">
        <f t="shared" si="3"/>
        <v>64.70588235294117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0</v>
      </c>
      <c r="N32" s="5">
        <f t="shared" si="2"/>
        <v>0</v>
      </c>
      <c r="O32" s="10">
        <f t="shared" si="9"/>
        <v>11</v>
      </c>
      <c r="P32" s="5">
        <f t="shared" si="3"/>
        <v>64.70588235294117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0</v>
      </c>
      <c r="N33" s="5">
        <f t="shared" si="2"/>
        <v>0</v>
      </c>
      <c r="O33" s="10">
        <f t="shared" si="9"/>
        <v>11</v>
      </c>
      <c r="P33" s="5">
        <f t="shared" si="3"/>
        <v>64.70588235294117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2</v>
      </c>
      <c r="E34" s="11"/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12</v>
      </c>
      <c r="M34" s="9">
        <f t="shared" si="8"/>
        <v>0</v>
      </c>
      <c r="N34" s="5">
        <f t="shared" si="2"/>
        <v>1</v>
      </c>
      <c r="O34" s="10">
        <f t="shared" si="9"/>
        <v>12</v>
      </c>
      <c r="P34" s="5">
        <f t="shared" si="3"/>
        <v>70.58823529411765</v>
      </c>
      <c r="Q34" s="9">
        <f t="shared" si="4"/>
        <v>1</v>
      </c>
      <c r="R34" s="9">
        <f t="shared" si="5"/>
        <v>2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12</v>
      </c>
      <c r="M35" s="9">
        <f t="shared" si="8"/>
        <v>0</v>
      </c>
      <c r="N35" s="5">
        <f t="shared" si="2"/>
        <v>0</v>
      </c>
      <c r="O35" s="10">
        <f t="shared" si="9"/>
        <v>12</v>
      </c>
      <c r="P35" s="5">
        <f t="shared" si="3"/>
        <v>70.58823529411765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12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12</v>
      </c>
      <c r="P36" s="5">
        <f aca="true" t="shared" si="13" ref="P36:P67">O36*100/$N$103</f>
        <v>70.58823529411765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12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12</v>
      </c>
      <c r="P37" s="5">
        <f t="shared" si="13"/>
        <v>70.58823529411765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11</v>
      </c>
      <c r="M38" s="9">
        <f t="shared" si="17"/>
        <v>0</v>
      </c>
      <c r="N38" s="5">
        <f t="shared" si="12"/>
        <v>-1</v>
      </c>
      <c r="O38" s="10">
        <f t="shared" si="18"/>
        <v>11</v>
      </c>
      <c r="P38" s="5">
        <f t="shared" si="13"/>
        <v>64.70588235294117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0</v>
      </c>
      <c r="N39" s="5">
        <f t="shared" si="12"/>
        <v>0</v>
      </c>
      <c r="O39" s="10">
        <f t="shared" si="18"/>
        <v>11</v>
      </c>
      <c r="P39" s="5">
        <f t="shared" si="13"/>
        <v>64.70588235294117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1</v>
      </c>
      <c r="D40">
        <v>3</v>
      </c>
      <c r="E40">
        <v>1</v>
      </c>
      <c r="F40"/>
      <c r="G40"/>
      <c r="H40"/>
      <c r="I40"/>
      <c r="J40" s="9">
        <f t="shared" si="10"/>
        <v>3</v>
      </c>
      <c r="K40" s="9">
        <f t="shared" si="11"/>
        <v>0</v>
      </c>
      <c r="L40" s="9">
        <f t="shared" si="16"/>
        <v>14</v>
      </c>
      <c r="M40" s="9">
        <f t="shared" si="17"/>
        <v>0</v>
      </c>
      <c r="N40" s="5">
        <f t="shared" si="12"/>
        <v>3</v>
      </c>
      <c r="O40" s="10">
        <f t="shared" si="18"/>
        <v>14</v>
      </c>
      <c r="P40" s="5">
        <f t="shared" si="13"/>
        <v>82.3529411764706</v>
      </c>
      <c r="Q40" s="9">
        <f t="shared" si="14"/>
        <v>1</v>
      </c>
      <c r="R40" s="9">
        <f t="shared" si="15"/>
        <v>4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14</v>
      </c>
      <c r="M41" s="9">
        <f t="shared" si="17"/>
        <v>0</v>
      </c>
      <c r="N41" s="5">
        <f t="shared" si="12"/>
        <v>0</v>
      </c>
      <c r="O41" s="10">
        <f t="shared" si="18"/>
        <v>14</v>
      </c>
      <c r="P41" s="5">
        <f t="shared" si="13"/>
        <v>82.3529411764706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14</v>
      </c>
      <c r="M42" s="9">
        <f t="shared" si="17"/>
        <v>0</v>
      </c>
      <c r="N42" s="5">
        <f t="shared" si="12"/>
        <v>0</v>
      </c>
      <c r="O42" s="10">
        <f t="shared" si="18"/>
        <v>14</v>
      </c>
      <c r="P42" s="5">
        <f t="shared" si="13"/>
        <v>82.3529411764706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14</v>
      </c>
      <c r="M43" s="9">
        <f t="shared" si="17"/>
        <v>0</v>
      </c>
      <c r="N43" s="5">
        <f t="shared" si="12"/>
        <v>0</v>
      </c>
      <c r="O43" s="10">
        <f t="shared" si="18"/>
        <v>14</v>
      </c>
      <c r="P43" s="5">
        <f t="shared" si="13"/>
        <v>82.3529411764706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2</v>
      </c>
      <c r="D44">
        <v>2</v>
      </c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14</v>
      </c>
      <c r="M44" s="9">
        <f t="shared" si="17"/>
        <v>0</v>
      </c>
      <c r="N44" s="5">
        <f t="shared" si="12"/>
        <v>0</v>
      </c>
      <c r="O44" s="10">
        <f t="shared" si="18"/>
        <v>14</v>
      </c>
      <c r="P44" s="5">
        <f t="shared" si="13"/>
        <v>82.3529411764706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14</v>
      </c>
      <c r="M45" s="9">
        <f t="shared" si="17"/>
        <v>0</v>
      </c>
      <c r="N45" s="5">
        <f t="shared" si="12"/>
        <v>0</v>
      </c>
      <c r="O45" s="10">
        <f t="shared" si="18"/>
        <v>14</v>
      </c>
      <c r="P45" s="5">
        <f t="shared" si="13"/>
        <v>82.3529411764706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14</v>
      </c>
      <c r="M46" s="9">
        <f t="shared" si="17"/>
        <v>0</v>
      </c>
      <c r="N46" s="5">
        <f t="shared" si="12"/>
        <v>0</v>
      </c>
      <c r="O46" s="10">
        <f t="shared" si="18"/>
        <v>14</v>
      </c>
      <c r="P46" s="5">
        <f t="shared" si="13"/>
        <v>82.3529411764706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14</v>
      </c>
      <c r="M47" s="9">
        <f t="shared" si="17"/>
        <v>0</v>
      </c>
      <c r="N47" s="5">
        <f t="shared" si="12"/>
        <v>0</v>
      </c>
      <c r="O47" s="10">
        <f t="shared" si="18"/>
        <v>14</v>
      </c>
      <c r="P47" s="5">
        <f t="shared" si="13"/>
        <v>82.3529411764706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>
        <v>1</v>
      </c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14</v>
      </c>
      <c r="M48" s="9">
        <f t="shared" si="17"/>
        <v>0</v>
      </c>
      <c r="N48" s="5">
        <f t="shared" si="12"/>
        <v>0</v>
      </c>
      <c r="O48" s="10">
        <f t="shared" si="18"/>
        <v>14</v>
      </c>
      <c r="P48" s="5">
        <f t="shared" si="13"/>
        <v>82.3529411764706</v>
      </c>
      <c r="Q48" s="9">
        <f t="shared" si="14"/>
        <v>1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14</v>
      </c>
      <c r="M49" s="9">
        <f t="shared" si="17"/>
        <v>0</v>
      </c>
      <c r="N49" s="5">
        <f t="shared" si="12"/>
        <v>0</v>
      </c>
      <c r="O49" s="10">
        <f t="shared" si="18"/>
        <v>14</v>
      </c>
      <c r="P49" s="5">
        <f t="shared" si="13"/>
        <v>82.3529411764706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14</v>
      </c>
      <c r="M50" s="9">
        <f t="shared" si="17"/>
        <v>0</v>
      </c>
      <c r="N50" s="5">
        <f t="shared" si="12"/>
        <v>0</v>
      </c>
      <c r="O50" s="10">
        <f t="shared" si="18"/>
        <v>14</v>
      </c>
      <c r="P50" s="5">
        <f t="shared" si="13"/>
        <v>82.3529411764706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14</v>
      </c>
      <c r="M51" s="9">
        <f t="shared" si="17"/>
        <v>0</v>
      </c>
      <c r="N51" s="5">
        <f t="shared" si="12"/>
        <v>0</v>
      </c>
      <c r="O51" s="10">
        <f t="shared" si="18"/>
        <v>14</v>
      </c>
      <c r="P51" s="5">
        <f t="shared" si="13"/>
        <v>82.3529411764706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1</v>
      </c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15</v>
      </c>
      <c r="M52" s="9">
        <f t="shared" si="17"/>
        <v>0</v>
      </c>
      <c r="N52" s="5">
        <f t="shared" si="12"/>
        <v>1</v>
      </c>
      <c r="O52" s="10">
        <f t="shared" si="18"/>
        <v>15</v>
      </c>
      <c r="P52" s="5">
        <f t="shared" si="13"/>
        <v>88.23529411764706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15</v>
      </c>
      <c r="M53" s="9">
        <f t="shared" si="17"/>
        <v>0</v>
      </c>
      <c r="N53" s="5">
        <f t="shared" si="12"/>
        <v>0</v>
      </c>
      <c r="O53" s="10">
        <f t="shared" si="18"/>
        <v>15</v>
      </c>
      <c r="P53" s="5">
        <f t="shared" si="13"/>
        <v>88.23529411764706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1</v>
      </c>
      <c r="O54" s="10">
        <f t="shared" si="18"/>
        <v>16</v>
      </c>
      <c r="P54" s="5">
        <f t="shared" si="13"/>
        <v>94.11764705882354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94.11764705882354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94.11764705882354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94.11764705882354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0</v>
      </c>
      <c r="N58" s="5">
        <f t="shared" si="12"/>
        <v>0</v>
      </c>
      <c r="O58" s="10">
        <f t="shared" si="18"/>
        <v>16</v>
      </c>
      <c r="P58" s="5">
        <f t="shared" si="13"/>
        <v>94.11764705882354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17</v>
      </c>
      <c r="M59" s="9">
        <f t="shared" si="17"/>
        <v>0</v>
      </c>
      <c r="N59" s="5">
        <f t="shared" si="12"/>
        <v>1</v>
      </c>
      <c r="O59" s="10">
        <f t="shared" si="18"/>
        <v>17</v>
      </c>
      <c r="P59" s="5">
        <f t="shared" si="13"/>
        <v>100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17</v>
      </c>
      <c r="M60" s="9">
        <f t="shared" si="17"/>
        <v>0</v>
      </c>
      <c r="N60" s="5">
        <f t="shared" si="12"/>
        <v>0</v>
      </c>
      <c r="O60" s="10">
        <f t="shared" si="18"/>
        <v>17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17</v>
      </c>
      <c r="M61" s="9">
        <f t="shared" si="17"/>
        <v>0</v>
      </c>
      <c r="N61" s="5">
        <f t="shared" si="12"/>
        <v>0</v>
      </c>
      <c r="O61" s="10">
        <f t="shared" si="18"/>
        <v>17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18</v>
      </c>
      <c r="M62" s="9">
        <f t="shared" si="17"/>
        <v>0</v>
      </c>
      <c r="N62" s="5">
        <f t="shared" si="12"/>
        <v>1</v>
      </c>
      <c r="O62" s="10">
        <f t="shared" si="18"/>
        <v>18</v>
      </c>
      <c r="P62" s="5">
        <f t="shared" si="13"/>
        <v>105.88235294117646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0</v>
      </c>
      <c r="N63" s="5">
        <f t="shared" si="12"/>
        <v>0</v>
      </c>
      <c r="O63" s="10">
        <f t="shared" si="18"/>
        <v>18</v>
      </c>
      <c r="P63" s="5">
        <f t="shared" si="13"/>
        <v>105.88235294117646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0</v>
      </c>
      <c r="N64" s="5">
        <f t="shared" si="12"/>
        <v>0</v>
      </c>
      <c r="O64" s="10">
        <f t="shared" si="18"/>
        <v>18</v>
      </c>
      <c r="P64" s="5">
        <f t="shared" si="13"/>
        <v>105.88235294117646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0</v>
      </c>
      <c r="N65" s="5">
        <f t="shared" si="12"/>
        <v>0</v>
      </c>
      <c r="O65" s="10">
        <f t="shared" si="18"/>
        <v>18</v>
      </c>
      <c r="P65" s="5">
        <f t="shared" si="13"/>
        <v>105.88235294117646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17</v>
      </c>
      <c r="M66" s="9">
        <f t="shared" si="17"/>
        <v>0</v>
      </c>
      <c r="N66" s="5">
        <f t="shared" si="12"/>
        <v>-1</v>
      </c>
      <c r="O66" s="10">
        <f t="shared" si="18"/>
        <v>17</v>
      </c>
      <c r="P66" s="5">
        <f t="shared" si="13"/>
        <v>100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17</v>
      </c>
      <c r="M67" s="9">
        <f t="shared" si="17"/>
        <v>0</v>
      </c>
      <c r="N67" s="5">
        <f t="shared" si="12"/>
        <v>0</v>
      </c>
      <c r="O67" s="10">
        <f t="shared" si="18"/>
        <v>17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17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17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17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17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17</v>
      </c>
      <c r="M70" s="9">
        <f t="shared" si="26"/>
        <v>0</v>
      </c>
      <c r="N70" s="5">
        <f t="shared" si="21"/>
        <v>0</v>
      </c>
      <c r="O70" s="10">
        <f t="shared" si="27"/>
        <v>17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17</v>
      </c>
      <c r="M71" s="9">
        <f t="shared" si="26"/>
        <v>0</v>
      </c>
      <c r="N71" s="5">
        <f t="shared" si="21"/>
        <v>0</v>
      </c>
      <c r="O71" s="10">
        <f t="shared" si="27"/>
        <v>17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17</v>
      </c>
      <c r="M72" s="9">
        <f t="shared" si="26"/>
        <v>0</v>
      </c>
      <c r="N72" s="5">
        <f t="shared" si="21"/>
        <v>0</v>
      </c>
      <c r="O72" s="10">
        <f t="shared" si="27"/>
        <v>17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17</v>
      </c>
      <c r="M73" s="9">
        <f t="shared" si="26"/>
        <v>0</v>
      </c>
      <c r="N73" s="5">
        <f t="shared" si="21"/>
        <v>0</v>
      </c>
      <c r="O73" s="10">
        <f t="shared" si="27"/>
        <v>17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17</v>
      </c>
      <c r="M74" s="9">
        <f t="shared" si="26"/>
        <v>0</v>
      </c>
      <c r="N74" s="5">
        <f t="shared" si="21"/>
        <v>0</v>
      </c>
      <c r="O74" s="10">
        <f t="shared" si="27"/>
        <v>17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17</v>
      </c>
      <c r="M75" s="9">
        <f t="shared" si="26"/>
        <v>0</v>
      </c>
      <c r="N75" s="5">
        <f t="shared" si="21"/>
        <v>0</v>
      </c>
      <c r="O75" s="10">
        <f t="shared" si="27"/>
        <v>17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17</v>
      </c>
      <c r="M76" s="9">
        <f t="shared" si="26"/>
        <v>0</v>
      </c>
      <c r="N76" s="5">
        <f t="shared" si="21"/>
        <v>0</v>
      </c>
      <c r="O76" s="10">
        <f t="shared" si="27"/>
        <v>17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0</v>
      </c>
      <c r="N77" s="5">
        <f t="shared" si="21"/>
        <v>0</v>
      </c>
      <c r="O77" s="10">
        <f t="shared" si="27"/>
        <v>17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0</v>
      </c>
      <c r="N78" s="5">
        <f t="shared" si="21"/>
        <v>0</v>
      </c>
      <c r="O78" s="10">
        <f t="shared" si="27"/>
        <v>17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0</v>
      </c>
      <c r="N79" s="5">
        <f t="shared" si="21"/>
        <v>0</v>
      </c>
      <c r="O79" s="10">
        <f t="shared" si="27"/>
        <v>17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17</v>
      </c>
      <c r="M80" s="9">
        <f t="shared" si="26"/>
        <v>0</v>
      </c>
      <c r="N80" s="5">
        <f t="shared" si="21"/>
        <v>0</v>
      </c>
      <c r="O80" s="10">
        <f t="shared" si="27"/>
        <v>17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0</v>
      </c>
      <c r="N81" s="5">
        <f t="shared" si="21"/>
        <v>0</v>
      </c>
      <c r="O81" s="10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0</v>
      </c>
      <c r="N82" s="5">
        <f t="shared" si="21"/>
        <v>0</v>
      </c>
      <c r="O82" s="10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0</v>
      </c>
      <c r="N83" s="5">
        <f t="shared" si="21"/>
        <v>0</v>
      </c>
      <c r="O83" s="10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0</v>
      </c>
      <c r="N84" s="5">
        <f t="shared" si="21"/>
        <v>0</v>
      </c>
      <c r="O84" s="10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0</v>
      </c>
      <c r="N85" s="5">
        <f t="shared" si="21"/>
        <v>0</v>
      </c>
      <c r="O85" s="10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0</v>
      </c>
      <c r="N86" s="5">
        <f t="shared" si="21"/>
        <v>0</v>
      </c>
      <c r="O86" s="10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0</v>
      </c>
      <c r="N87" s="5">
        <f t="shared" si="21"/>
        <v>0</v>
      </c>
      <c r="O87" s="10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0</v>
      </c>
      <c r="N88" s="5">
        <f t="shared" si="21"/>
        <v>0</v>
      </c>
      <c r="O88" s="10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0</v>
      </c>
      <c r="N89" s="5">
        <f t="shared" si="21"/>
        <v>0</v>
      </c>
      <c r="O89" s="10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0</v>
      </c>
      <c r="N90" s="5">
        <f t="shared" si="21"/>
        <v>0</v>
      </c>
      <c r="O90" s="10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0</v>
      </c>
      <c r="N91" s="5">
        <f t="shared" si="21"/>
        <v>0</v>
      </c>
      <c r="O91" s="10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0</v>
      </c>
      <c r="N92" s="5">
        <f t="shared" si="21"/>
        <v>0</v>
      </c>
      <c r="O92" s="10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0</v>
      </c>
      <c r="N93" s="5">
        <f t="shared" si="21"/>
        <v>0</v>
      </c>
      <c r="O93" s="10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0</v>
      </c>
      <c r="N94" s="5">
        <f t="shared" si="21"/>
        <v>0</v>
      </c>
      <c r="O94" s="10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0</v>
      </c>
      <c r="N95" s="5">
        <f t="shared" si="21"/>
        <v>0</v>
      </c>
      <c r="O95" s="10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0</v>
      </c>
      <c r="N96" s="5">
        <f t="shared" si="21"/>
        <v>0</v>
      </c>
      <c r="O96" s="10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0</v>
      </c>
      <c r="N97" s="5">
        <f t="shared" si="21"/>
        <v>0</v>
      </c>
      <c r="O97" s="10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0</v>
      </c>
      <c r="N98" s="5">
        <f t="shared" si="21"/>
        <v>0</v>
      </c>
      <c r="O98" s="10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0</v>
      </c>
      <c r="N99" s="5">
        <f t="shared" si="21"/>
        <v>0</v>
      </c>
      <c r="O99" s="10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0</v>
      </c>
      <c r="N100" s="5">
        <f t="shared" si="21"/>
        <v>0</v>
      </c>
      <c r="O100" s="10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0</v>
      </c>
      <c r="N101" s="5">
        <f t="shared" si="21"/>
        <v>0</v>
      </c>
      <c r="O101" s="10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9</v>
      </c>
      <c r="D103" s="9">
        <f t="shared" si="28"/>
        <v>28</v>
      </c>
      <c r="E103" s="9">
        <f t="shared" si="28"/>
        <v>7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17</v>
      </c>
      <c r="K103" s="9">
        <f t="shared" si="28"/>
        <v>0</v>
      </c>
      <c r="N103" s="5">
        <f>SUM(N4:N101)</f>
        <v>17</v>
      </c>
      <c r="Q103" s="10">
        <f>SUM(Q4:Q101)</f>
        <v>18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2000-05-19T19:15:51Z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